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-Cycle 2 Formula Rate Filing/June Posting/Cost Adjustment Workpapers/"/>
    </mc:Choice>
  </mc:AlternateContent>
  <xr:revisionPtr revIDLastSave="65" documentId="8_{8B370BAC-23F9-41C0-8BF7-1C20C757FFE7}" xr6:coauthVersionLast="47" xr6:coauthVersionMax="47" xr10:uidLastSave="{764496B1-109B-4911-A48E-7A6B5688D1A7}"/>
  <bookViews>
    <workbookView xWindow="-120" yWindow="-120" windowWidth="29040" windowHeight="15840" tabRatio="869" activeTab="6" xr2:uid="{FFCF6A2F-5E50-4A8E-9961-694E7E24052D}"/>
  </bookViews>
  <sheets>
    <sheet name="Pg1 TO5 C3 FERC Adder Refund" sheetId="1" r:id="rId1"/>
    <sheet name="Pg2 BK-1 Comparison TO5 C3" sheetId="4" r:id="rId2"/>
    <sheet name="Pg3 BK-1 TO5 C3_Revised" sheetId="73" r:id="rId3"/>
    <sheet name="Pg4 BK-1 TO5 C3_As Filed" sheetId="72" r:id="rId4"/>
    <sheet name="Pg5 Rev Stmt AV" sheetId="67" r:id="rId5"/>
    <sheet name="Pg6 Stmt AV_As Filed" sheetId="71" r:id="rId6"/>
    <sheet name="Pg7 TO5 C3 Int Calc" sheetId="66" r:id="rId7"/>
    <sheet name="FERC Interest Rates" sheetId="65" r:id="rId8"/>
  </sheets>
  <externalReferences>
    <externalReference r:id="rId9"/>
  </externalReferences>
  <definedNames>
    <definedName name="_xlnm.Print_Area" localSheetId="1">'Pg2 BK-1 Comparison TO5 C3'!$A$2:$L$197</definedName>
    <definedName name="_xlnm.Print_Area" localSheetId="2">'Pg3 BK-1 TO5 C3_Revised'!$A$1:$H$193</definedName>
    <definedName name="_xlnm.Print_Area" localSheetId="3">'Pg4 BK-1 TO5 C3_As Filed'!$A$2:$H$194</definedName>
    <definedName name="_xlnm.Print_Area" localSheetId="4">'Pg5 Rev Stmt AV'!$A$1:$J$261</definedName>
    <definedName name="_xlnm.Print_Area" localSheetId="5">'Pg6 Stmt AV_As Filed'!$A$2:$J$261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I88" i="66" l="1"/>
  <c r="I89" i="66" s="1"/>
  <c r="I90" i="66" s="1"/>
  <c r="I91" i="66" s="1"/>
  <c r="I92" i="66" s="1"/>
  <c r="I93" i="66" s="1"/>
  <c r="I94" i="66" s="1"/>
  <c r="I95" i="66" s="1"/>
  <c r="I96" i="66" s="1"/>
  <c r="I97" i="66" s="1"/>
  <c r="I98" i="66" s="1"/>
  <c r="I99" i="66" s="1"/>
  <c r="I100" i="66" s="1"/>
  <c r="A88" i="66"/>
  <c r="A89" i="66" s="1"/>
  <c r="A90" i="66" s="1"/>
  <c r="A91" i="66" s="1"/>
  <c r="A92" i="66" s="1"/>
  <c r="A93" i="66" s="1"/>
  <c r="A94" i="66" s="1"/>
  <c r="A95" i="66" s="1"/>
  <c r="A96" i="66" s="1"/>
  <c r="A97" i="66" s="1"/>
  <c r="A98" i="66" s="1"/>
  <c r="A99" i="66" s="1"/>
  <c r="A100" i="66" s="1"/>
  <c r="E191" i="4"/>
  <c r="E190" i="4"/>
  <c r="E179" i="4"/>
  <c r="E178" i="4"/>
  <c r="E177" i="4"/>
  <c r="E176" i="4"/>
  <c r="E172" i="4"/>
  <c r="E171" i="4"/>
  <c r="E170" i="4"/>
  <c r="E169" i="4"/>
  <c r="E151" i="4"/>
  <c r="E148" i="4"/>
  <c r="E147" i="4"/>
  <c r="E143" i="4"/>
  <c r="E137" i="4"/>
  <c r="E136" i="4"/>
  <c r="E133" i="4"/>
  <c r="E132" i="4"/>
  <c r="E131" i="4"/>
  <c r="E127" i="4"/>
  <c r="E126" i="4"/>
  <c r="E122" i="4"/>
  <c r="E121" i="4"/>
  <c r="E76" i="4"/>
  <c r="E69" i="4"/>
  <c r="E56" i="4"/>
  <c r="E38" i="4"/>
  <c r="E37" i="4"/>
  <c r="E36" i="4"/>
  <c r="E35" i="4"/>
  <c r="E24" i="4"/>
  <c r="E22" i="4"/>
  <c r="E20" i="4"/>
  <c r="E18" i="4"/>
  <c r="E15" i="4"/>
  <c r="E13" i="4"/>
  <c r="E11" i="4"/>
  <c r="B196" i="4" l="1"/>
  <c r="B155" i="4"/>
  <c r="B98" i="4"/>
  <c r="G179" i="4" l="1"/>
  <c r="G178" i="4"/>
  <c r="G177" i="4"/>
  <c r="G176" i="4"/>
  <c r="G172" i="4"/>
  <c r="G171" i="4"/>
  <c r="G170" i="4"/>
  <c r="G169" i="4"/>
  <c r="G137" i="4"/>
  <c r="G136" i="4"/>
  <c r="G133" i="4"/>
  <c r="G132" i="4"/>
  <c r="G131" i="4"/>
  <c r="G127" i="4"/>
  <c r="G126" i="4"/>
  <c r="G122" i="4"/>
  <c r="G121" i="4"/>
  <c r="G87" i="4"/>
  <c r="G83" i="4"/>
  <c r="G76" i="4"/>
  <c r="G72" i="4"/>
  <c r="G69" i="4"/>
  <c r="G62" i="4"/>
  <c r="G59" i="4"/>
  <c r="G58" i="4"/>
  <c r="G56" i="4"/>
  <c r="G38" i="4"/>
  <c r="G37" i="4"/>
  <c r="G36" i="4"/>
  <c r="G35" i="4"/>
  <c r="G31" i="4"/>
  <c r="G27" i="4"/>
  <c r="G24" i="4"/>
  <c r="G22" i="4"/>
  <c r="G20" i="4"/>
  <c r="G18" i="4"/>
  <c r="G15" i="4"/>
  <c r="G13" i="4"/>
  <c r="G11" i="4"/>
  <c r="B43" i="73"/>
  <c r="G40" i="71" l="1"/>
  <c r="G26" i="71"/>
  <c r="G18" i="71"/>
  <c r="E190" i="73"/>
  <c r="E141" i="73" s="1"/>
  <c r="E184" i="73"/>
  <c r="E183" i="73"/>
  <c r="E182" i="73"/>
  <c r="E114" i="73" s="1"/>
  <c r="E181" i="73"/>
  <c r="E185" i="73" s="1"/>
  <c r="E178" i="73"/>
  <c r="E171" i="73"/>
  <c r="E133" i="73"/>
  <c r="E127" i="73"/>
  <c r="E116" i="73"/>
  <c r="E115" i="73"/>
  <c r="E86" i="73"/>
  <c r="E82" i="73"/>
  <c r="E75" i="73"/>
  <c r="E71" i="73"/>
  <c r="E63" i="73"/>
  <c r="E59" i="73"/>
  <c r="B97" i="73"/>
  <c r="E16" i="73"/>
  <c r="E25" i="73" s="1"/>
  <c r="E191" i="72"/>
  <c r="E142" i="72" s="1"/>
  <c r="E185" i="72"/>
  <c r="E117" i="72" s="1"/>
  <c r="E184" i="72"/>
  <c r="E183" i="72"/>
  <c r="E182" i="72"/>
  <c r="E179" i="72"/>
  <c r="E172" i="72"/>
  <c r="E134" i="72"/>
  <c r="E128" i="72"/>
  <c r="E115" i="72"/>
  <c r="E114" i="72"/>
  <c r="E87" i="72"/>
  <c r="E83" i="72"/>
  <c r="E76" i="72"/>
  <c r="E72" i="72"/>
  <c r="E64" i="72"/>
  <c r="E60" i="72"/>
  <c r="B44" i="72"/>
  <c r="B98" i="72" s="1"/>
  <c r="E17" i="72"/>
  <c r="E26" i="72" s="1"/>
  <c r="G257" i="71"/>
  <c r="G248" i="71"/>
  <c r="G247" i="71"/>
  <c r="G234" i="71"/>
  <c r="G246" i="71" s="1"/>
  <c r="G224" i="71"/>
  <c r="G215" i="71"/>
  <c r="G214" i="71"/>
  <c r="G201" i="71"/>
  <c r="G207" i="71" s="1"/>
  <c r="B184" i="71"/>
  <c r="G179" i="71"/>
  <c r="G170" i="71"/>
  <c r="G169" i="71"/>
  <c r="I159" i="71"/>
  <c r="G156" i="71"/>
  <c r="G162" i="71" s="1"/>
  <c r="G146" i="71"/>
  <c r="G137" i="71"/>
  <c r="E186" i="72" l="1"/>
  <c r="G168" i="71"/>
  <c r="G213" i="71"/>
  <c r="G219" i="71" s="1"/>
  <c r="G222" i="71" s="1"/>
  <c r="G226" i="71" s="1"/>
  <c r="E113" i="73"/>
  <c r="E117" i="73" s="1"/>
  <c r="E138" i="73" s="1"/>
  <c r="B154" i="72"/>
  <c r="E116" i="72"/>
  <c r="E118" i="72" s="1"/>
  <c r="E139" i="72" s="1"/>
  <c r="G174" i="71"/>
  <c r="G177" i="71" s="1"/>
  <c r="G181" i="71" s="1"/>
  <c r="G171" i="71"/>
  <c r="G216" i="71"/>
  <c r="G240" i="71"/>
  <c r="G252" i="71" s="1"/>
  <c r="G129" i="71"/>
  <c r="G141" i="71" s="1"/>
  <c r="E32" i="73" l="1"/>
  <c r="E28" i="73"/>
  <c r="E33" i="72"/>
  <c r="E34" i="72" s="1"/>
  <c r="E29" i="72"/>
  <c r="E30" i="72" s="1"/>
  <c r="G249" i="71"/>
  <c r="G255" i="71"/>
  <c r="G259" i="71" s="1"/>
  <c r="G144" i="71"/>
  <c r="G148" i="71" s="1"/>
  <c r="G138" i="71"/>
  <c r="E41" i="72" l="1"/>
  <c r="E95" i="72" s="1"/>
  <c r="E16" i="4" l="1"/>
  <c r="E25" i="4" s="1"/>
  <c r="E86" i="4"/>
  <c r="E82" i="4"/>
  <c r="E75" i="4"/>
  <c r="E71" i="4"/>
  <c r="E63" i="4"/>
  <c r="E59" i="4"/>
  <c r="E134" i="4"/>
  <c r="E128" i="4"/>
  <c r="E192" i="4"/>
  <c r="E142" i="4" s="1"/>
  <c r="E186" i="4"/>
  <c r="E117" i="4" s="1"/>
  <c r="E185" i="4"/>
  <c r="E116" i="4" s="1"/>
  <c r="E184" i="4"/>
  <c r="E115" i="4" s="1"/>
  <c r="E183" i="4"/>
  <c r="E180" i="4"/>
  <c r="E173" i="4"/>
  <c r="G55" i="67"/>
  <c r="E62" i="67" s="1"/>
  <c r="G62" i="67" s="1"/>
  <c r="E187" i="4" l="1"/>
  <c r="E114" i="4"/>
  <c r="E118" i="4" s="1"/>
  <c r="E139" i="4" s="1"/>
  <c r="G65" i="67"/>
  <c r="G63" i="67"/>
  <c r="E32" i="4" l="1"/>
  <c r="E28" i="4"/>
  <c r="I191" i="4"/>
  <c r="I190" i="4"/>
  <c r="I179" i="4"/>
  <c r="I178" i="4"/>
  <c r="I177" i="4"/>
  <c r="I176" i="4"/>
  <c r="I172" i="4"/>
  <c r="I171" i="4"/>
  <c r="I170" i="4"/>
  <c r="I169" i="4"/>
  <c r="I151" i="4"/>
  <c r="I148" i="4"/>
  <c r="I147" i="4"/>
  <c r="I143" i="4"/>
  <c r="I137" i="4"/>
  <c r="I136" i="4"/>
  <c r="I133" i="4"/>
  <c r="I132" i="4"/>
  <c r="I131" i="4"/>
  <c r="I127" i="4"/>
  <c r="I126" i="4"/>
  <c r="I122" i="4"/>
  <c r="I121" i="4"/>
  <c r="I92" i="4"/>
  <c r="I90" i="4"/>
  <c r="I88" i="4"/>
  <c r="I84" i="4"/>
  <c r="I79" i="4"/>
  <c r="I77" i="4"/>
  <c r="I76" i="4"/>
  <c r="I73" i="4"/>
  <c r="I69" i="4"/>
  <c r="I66" i="4"/>
  <c r="I64" i="4"/>
  <c r="I60" i="4"/>
  <c r="I59" i="4"/>
  <c r="I56" i="4"/>
  <c r="I38" i="4"/>
  <c r="I37" i="4"/>
  <c r="I36" i="4"/>
  <c r="I35" i="4"/>
  <c r="I24" i="4"/>
  <c r="I22" i="4"/>
  <c r="I20" i="4"/>
  <c r="I18" i="4"/>
  <c r="I15" i="4"/>
  <c r="I13" i="4"/>
  <c r="I11" i="4"/>
  <c r="E166" i="4"/>
  <c r="E165" i="4"/>
  <c r="E111" i="4"/>
  <c r="E110" i="4"/>
  <c r="E54" i="4"/>
  <c r="E53" i="4"/>
  <c r="G257" i="67"/>
  <c r="G248" i="67"/>
  <c r="G247" i="67"/>
  <c r="G234" i="67"/>
  <c r="G246" i="67" s="1"/>
  <c r="G224" i="67"/>
  <c r="G215" i="67"/>
  <c r="G214" i="67"/>
  <c r="G201" i="67"/>
  <c r="G213" i="67" s="1"/>
  <c r="G179" i="67"/>
  <c r="G169" i="67"/>
  <c r="I159" i="67"/>
  <c r="G170" i="67"/>
  <c r="G156" i="67"/>
  <c r="G168" i="67" s="1"/>
  <c r="G146" i="67"/>
  <c r="G129" i="67"/>
  <c r="I180" i="4" l="1"/>
  <c r="I149" i="4"/>
  <c r="I123" i="4"/>
  <c r="I16" i="4"/>
  <c r="I25" i="4" s="1"/>
  <c r="I128" i="4"/>
  <c r="I173" i="4"/>
  <c r="G240" i="67"/>
  <c r="G252" i="67" s="1"/>
  <c r="I134" i="4"/>
  <c r="G138" i="67"/>
  <c r="G162" i="67"/>
  <c r="G137" i="67"/>
  <c r="G141" i="67" s="1"/>
  <c r="G144" i="67" s="1"/>
  <c r="G148" i="67" s="1"/>
  <c r="G207" i="67"/>
  <c r="G219" i="67" s="1"/>
  <c r="E83" i="73" l="1"/>
  <c r="E83" i="4" s="1"/>
  <c r="I83" i="4" s="1"/>
  <c r="E72" i="73"/>
  <c r="E72" i="4" s="1"/>
  <c r="I72" i="4" s="1"/>
  <c r="E27" i="73"/>
  <c r="G249" i="67"/>
  <c r="G255" i="67"/>
  <c r="G259" i="67" s="1"/>
  <c r="E62" i="73" s="1"/>
  <c r="E62" i="4" s="1"/>
  <c r="I62" i="4" s="1"/>
  <c r="G171" i="67"/>
  <c r="G222" i="67"/>
  <c r="G226" i="67" s="1"/>
  <c r="E58" i="73" s="1"/>
  <c r="E58" i="4" s="1"/>
  <c r="I58" i="4" s="1"/>
  <c r="G216" i="67"/>
  <c r="G174" i="67"/>
  <c r="G177" i="67" s="1"/>
  <c r="G181" i="67" s="1"/>
  <c r="E31" i="73" l="1"/>
  <c r="E87" i="73"/>
  <c r="E87" i="4" s="1"/>
  <c r="I87" i="4" s="1"/>
  <c r="E27" i="4"/>
  <c r="E29" i="73"/>
  <c r="E29" i="4"/>
  <c r="I27" i="4"/>
  <c r="C22" i="66"/>
  <c r="C23" i="66" s="1"/>
  <c r="C24" i="66" s="1"/>
  <c r="C25" i="66" s="1"/>
  <c r="C26" i="66" s="1"/>
  <c r="C27" i="66" s="1"/>
  <c r="C28" i="66" s="1"/>
  <c r="C29" i="66" s="1"/>
  <c r="C30" i="66" s="1"/>
  <c r="C31" i="66" s="1"/>
  <c r="C32" i="66" s="1"/>
  <c r="C33" i="66" s="1"/>
  <c r="C34" i="66" s="1"/>
  <c r="C35" i="66" s="1"/>
  <c r="C36" i="66" s="1"/>
  <c r="C37" i="66" s="1"/>
  <c r="C38" i="66" s="1"/>
  <c r="C39" i="66" s="1"/>
  <c r="C40" i="66" s="1"/>
  <c r="C41" i="66" s="1"/>
  <c r="C42" i="66" s="1"/>
  <c r="C43" i="66" s="1"/>
  <c r="C44" i="66" s="1"/>
  <c r="C45" i="66" s="1"/>
  <c r="C46" i="66" s="1"/>
  <c r="C47" i="66" s="1"/>
  <c r="C48" i="66" s="1"/>
  <c r="C49" i="66" s="1"/>
  <c r="C50" i="66" s="1"/>
  <c r="C51" i="66" s="1"/>
  <c r="I10" i="66"/>
  <c r="I11" i="66" s="1"/>
  <c r="I12" i="66" s="1"/>
  <c r="I13" i="66" s="1"/>
  <c r="I14" i="66" s="1"/>
  <c r="I15" i="66" s="1"/>
  <c r="I16" i="66" s="1"/>
  <c r="I17" i="66" s="1"/>
  <c r="I18" i="66" s="1"/>
  <c r="I19" i="66" s="1"/>
  <c r="I20" i="66" s="1"/>
  <c r="I21" i="66" s="1"/>
  <c r="I22" i="66" s="1"/>
  <c r="A10" i="66"/>
  <c r="A11" i="66" s="1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E31" i="4" l="1"/>
  <c r="E33" i="4" s="1"/>
  <c r="E40" i="4" s="1"/>
  <c r="E94" i="4" s="1"/>
  <c r="E33" i="73"/>
  <c r="E40" i="73" s="1"/>
  <c r="E94" i="73" s="1"/>
  <c r="I23" i="66"/>
  <c r="I24" i="66" s="1"/>
  <c r="I25" i="66" s="1"/>
  <c r="I26" i="66" s="1"/>
  <c r="I27" i="66" s="1"/>
  <c r="I28" i="66" s="1"/>
  <c r="I29" i="66" s="1"/>
  <c r="I30" i="66" s="1"/>
  <c r="I31" i="66" s="1"/>
  <c r="I32" i="66" s="1"/>
  <c r="I33" i="66" s="1"/>
  <c r="I34" i="66" s="1"/>
  <c r="I35" i="66" s="1"/>
  <c r="I36" i="66" s="1"/>
  <c r="I37" i="66" s="1"/>
  <c r="I38" i="66" s="1"/>
  <c r="I39" i="66" s="1"/>
  <c r="I40" i="66" s="1"/>
  <c r="I41" i="66" s="1"/>
  <c r="I42" i="66" s="1"/>
  <c r="I43" i="66" s="1"/>
  <c r="I44" i="66" s="1"/>
  <c r="I45" i="66" s="1"/>
  <c r="I46" i="66" s="1"/>
  <c r="I47" i="66" s="1"/>
  <c r="I48" i="66" s="1"/>
  <c r="I49" i="66" s="1"/>
  <c r="I50" i="66" s="1"/>
  <c r="I51" i="66" s="1"/>
  <c r="I52" i="66" s="1"/>
  <c r="I53" i="66" s="1"/>
  <c r="I54" i="66" s="1"/>
  <c r="I55" i="66" s="1"/>
  <c r="I56" i="66" s="1"/>
  <c r="I57" i="66" s="1"/>
  <c r="I58" i="66" s="1"/>
  <c r="I59" i="66" s="1"/>
  <c r="I60" i="66" s="1"/>
  <c r="I61" i="66" s="1"/>
  <c r="I62" i="66" s="1"/>
  <c r="I63" i="66" s="1"/>
  <c r="I64" i="66" s="1"/>
  <c r="I65" i="66" s="1"/>
  <c r="I66" i="66" s="1"/>
  <c r="I67" i="66" s="1"/>
  <c r="I68" i="66" s="1"/>
  <c r="I69" i="66" s="1"/>
  <c r="I70" i="66" s="1"/>
  <c r="I71" i="66" s="1"/>
  <c r="I72" i="66" s="1"/>
  <c r="I73" i="66" s="1"/>
  <c r="I74" i="66" s="1"/>
  <c r="I75" i="66" s="1"/>
  <c r="I76" i="66" s="1"/>
  <c r="I77" i="66" s="1"/>
  <c r="I78" i="66" s="1"/>
  <c r="I79" i="66" s="1"/>
  <c r="I80" i="66" s="1"/>
  <c r="I81" i="66" s="1"/>
  <c r="I82" i="66" s="1"/>
  <c r="I83" i="66" s="1"/>
  <c r="I84" i="66" s="1"/>
  <c r="I85" i="66" s="1"/>
  <c r="I86" i="66" s="1"/>
  <c r="I87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69" i="66" s="1"/>
  <c r="A70" i="66" s="1"/>
  <c r="A71" i="66" s="1"/>
  <c r="A72" i="66" s="1"/>
  <c r="A73" i="66" s="1"/>
  <c r="A74" i="66" s="1"/>
  <c r="A75" i="66" s="1"/>
  <c r="A76" i="66" s="1"/>
  <c r="A77" i="66" s="1"/>
  <c r="A78" i="66" s="1"/>
  <c r="A79" i="66" s="1"/>
  <c r="A80" i="66" s="1"/>
  <c r="A81" i="66" s="1"/>
  <c r="A82" i="66" s="1"/>
  <c r="A83" i="66" s="1"/>
  <c r="A84" i="66" s="1"/>
  <c r="A85" i="66" s="1"/>
  <c r="A86" i="66" s="1"/>
  <c r="A87" i="66" s="1"/>
  <c r="I31" i="4" l="1"/>
  <c r="G128" i="4"/>
  <c r="B97" i="4" l="1"/>
  <c r="G192" i="4" l="1"/>
  <c r="G180" i="4"/>
  <c r="G173" i="4"/>
  <c r="G185" i="4"/>
  <c r="G186" i="4"/>
  <c r="G184" i="4"/>
  <c r="G183" i="4"/>
  <c r="G86" i="4"/>
  <c r="I86" i="4" s="1"/>
  <c r="G82" i="4"/>
  <c r="I82" i="4" s="1"/>
  <c r="G75" i="4"/>
  <c r="I75" i="4" s="1"/>
  <c r="G71" i="4"/>
  <c r="I71" i="4" s="1"/>
  <c r="G63" i="4"/>
  <c r="I63" i="4" s="1"/>
  <c r="G114" i="4" l="1"/>
  <c r="I114" i="4" s="1"/>
  <c r="I183" i="4"/>
  <c r="G116" i="4"/>
  <c r="I116" i="4" s="1"/>
  <c r="I185" i="4"/>
  <c r="G115" i="4"/>
  <c r="I115" i="4" s="1"/>
  <c r="I184" i="4"/>
  <c r="G117" i="4"/>
  <c r="I117" i="4" s="1"/>
  <c r="I186" i="4"/>
  <c r="G142" i="4"/>
  <c r="I142" i="4" s="1"/>
  <c r="I144" i="4" s="1"/>
  <c r="I192" i="4"/>
  <c r="G187" i="4"/>
  <c r="G118" i="4" l="1"/>
  <c r="I187" i="4"/>
  <c r="I118" i="4"/>
  <c r="G16" i="4"/>
  <c r="G25" i="4" s="1"/>
  <c r="G134" i="4" l="1"/>
  <c r="G139" i="4" s="1"/>
  <c r="G28" i="4" l="1"/>
  <c r="I28" i="4" s="1"/>
  <c r="I139" i="4"/>
  <c r="G32" i="4"/>
  <c r="I32" i="4" s="1"/>
  <c r="G29" i="4" l="1"/>
  <c r="I29" i="4" s="1"/>
  <c r="G33" i="4"/>
  <c r="I33" i="4" l="1"/>
  <c r="G40" i="4"/>
  <c r="G94" i="4" l="1"/>
  <c r="I94" i="4" s="1"/>
  <c r="D10" i="1" s="1"/>
  <c r="I40" i="4"/>
  <c r="D21" i="66" l="1"/>
  <c r="D22" i="66" s="1"/>
  <c r="D14" i="1"/>
  <c r="D27" i="66"/>
  <c r="D24" i="66"/>
  <c r="F16" i="66"/>
  <c r="G16" i="66"/>
  <c r="D26" i="66" l="1"/>
  <c r="D23" i="66"/>
  <c r="D25" i="66"/>
  <c r="D100" i="66"/>
  <c r="H16" i="66"/>
  <c r="F17" i="66" s="1"/>
  <c r="G17" i="66" s="1"/>
  <c r="H17" i="66" s="1"/>
  <c r="F18" i="66" s="1"/>
  <c r="G18" i="66" s="1"/>
  <c r="H18" i="66" s="1"/>
  <c r="F19" i="66" s="1"/>
  <c r="G19" i="66" s="1"/>
  <c r="H19" i="66" l="1"/>
  <c r="F20" i="66" s="1"/>
  <c r="G20" i="66" l="1"/>
  <c r="H20" i="66" l="1"/>
  <c r="F21" i="66" s="1"/>
  <c r="G21" i="66" s="1"/>
  <c r="H21" i="66" s="1"/>
  <c r="F22" i="66" l="1"/>
  <c r="G22" i="66" s="1"/>
  <c r="H22" i="66" l="1"/>
  <c r="F23" i="66" s="1"/>
  <c r="G23" i="66" s="1"/>
  <c r="H23" i="66" s="1"/>
  <c r="F24" i="66" l="1"/>
  <c r="G24" i="66" s="1"/>
  <c r="H24" i="66" s="1"/>
  <c r="F25" i="66" s="1"/>
  <c r="G25" i="66" l="1"/>
  <c r="H25" i="66" s="1"/>
  <c r="F26" i="66" l="1"/>
  <c r="G26" i="66" s="1"/>
  <c r="H26" i="66" s="1"/>
  <c r="F27" i="66" l="1"/>
  <c r="G27" i="66" s="1"/>
  <c r="H27" i="66" s="1"/>
  <c r="F28" i="66" l="1"/>
  <c r="G28" i="66" s="1"/>
  <c r="H28" i="66" s="1"/>
  <c r="F29" i="66" s="1"/>
  <c r="G29" i="66" l="1"/>
  <c r="H29" i="66" s="1"/>
  <c r="F30" i="66" s="1"/>
  <c r="G30" i="66" l="1"/>
  <c r="H30" i="66" s="1"/>
  <c r="F31" i="66" l="1"/>
  <c r="G31" i="66" s="1"/>
  <c r="H31" i="66" s="1"/>
  <c r="F32" i="66" s="1"/>
  <c r="G32" i="66" l="1"/>
  <c r="H32" i="66" s="1"/>
  <c r="F33" i="66" s="1"/>
  <c r="G33" i="66" l="1"/>
  <c r="H33" i="66" s="1"/>
  <c r="F34" i="66" s="1"/>
  <c r="G34" i="66" l="1"/>
  <c r="H34" i="66" s="1"/>
  <c r="F35" i="66" l="1"/>
  <c r="G35" i="66" s="1"/>
  <c r="H35" i="66" s="1"/>
  <c r="F36" i="66" s="1"/>
  <c r="G36" i="66" l="1"/>
  <c r="H36" i="66" s="1"/>
  <c r="F37" i="66" s="1"/>
  <c r="G37" i="66" s="1"/>
  <c r="H37" i="66" s="1"/>
  <c r="F38" i="66" l="1"/>
  <c r="G38" i="66" s="1"/>
  <c r="H38" i="66" l="1"/>
  <c r="F39" i="66" l="1"/>
  <c r="G39" i="66" s="1"/>
  <c r="H39" i="66" l="1"/>
  <c r="F40" i="66" l="1"/>
  <c r="G40" i="66" l="1"/>
  <c r="H40" i="66" s="1"/>
  <c r="F41" i="66" l="1"/>
  <c r="G41" i="66" l="1"/>
  <c r="H41" i="66" s="1"/>
  <c r="F42" i="66" l="1"/>
  <c r="G42" i="66" s="1"/>
  <c r="H42" i="66" l="1"/>
  <c r="F43" i="66" l="1"/>
  <c r="G43" i="66" s="1"/>
  <c r="G10" i="1"/>
  <c r="A10" i="1"/>
  <c r="A11" i="1" s="1"/>
  <c r="A12" i="1" s="1"/>
  <c r="A13" i="1" s="1"/>
  <c r="A14" i="1" s="1"/>
  <c r="H43" i="66" l="1"/>
  <c r="F44" i="66" l="1"/>
  <c r="G44" i="66" s="1"/>
  <c r="H44" i="66" l="1"/>
  <c r="F45" i="66" l="1"/>
  <c r="G45" i="66" l="1"/>
  <c r="H45" i="66" s="1"/>
  <c r="F46" i="66" l="1"/>
  <c r="G46" i="66" s="1"/>
  <c r="H46" i="66" l="1"/>
  <c r="F47" i="66" l="1"/>
  <c r="G47" i="66" s="1"/>
  <c r="H47" i="66" l="1"/>
  <c r="F48" i="66" l="1"/>
  <c r="G48" i="66" l="1"/>
  <c r="H48" i="66" s="1"/>
  <c r="F49" i="66" l="1"/>
  <c r="G49" i="66" s="1"/>
  <c r="H49" i="66" l="1"/>
  <c r="F50" i="66" l="1"/>
  <c r="G50" i="66" s="1"/>
  <c r="H50" i="66" l="1"/>
  <c r="F51" i="66" l="1"/>
  <c r="G51" i="66" s="1"/>
  <c r="H51" i="66" l="1"/>
  <c r="F52" i="66" l="1"/>
  <c r="G52" i="66" l="1"/>
  <c r="H52" i="66" s="1"/>
  <c r="F53" i="66" l="1"/>
  <c r="G53" i="66" s="1"/>
  <c r="H53" i="66" l="1"/>
  <c r="F54" i="66" l="1"/>
  <c r="G54" i="66" s="1"/>
  <c r="H54" i="66" l="1"/>
  <c r="F55" i="66" l="1"/>
  <c r="G55" i="66" l="1"/>
  <c r="H55" i="66" s="1"/>
  <c r="F56" i="66" l="1"/>
  <c r="G56" i="66" l="1"/>
  <c r="H56" i="66" s="1"/>
  <c r="F57" i="66" l="1"/>
  <c r="G57" i="66" l="1"/>
  <c r="H57" i="66" s="1"/>
  <c r="F58" i="66" l="1"/>
  <c r="G58" i="66" l="1"/>
  <c r="H58" i="66" s="1"/>
  <c r="F59" i="66" l="1"/>
  <c r="G59" i="66" s="1"/>
  <c r="H59" i="66" l="1"/>
  <c r="F60" i="66" l="1"/>
  <c r="G60" i="66" l="1"/>
  <c r="H60" i="66" s="1"/>
  <c r="F61" i="66" l="1"/>
  <c r="G61" i="66" s="1"/>
  <c r="H61" i="66" l="1"/>
  <c r="F62" i="66" l="1"/>
  <c r="G62" i="66" s="1"/>
  <c r="H62" i="66" l="1"/>
  <c r="F63" i="66" l="1"/>
  <c r="G63" i="66" l="1"/>
  <c r="H63" i="66" s="1"/>
  <c r="F64" i="66" l="1"/>
  <c r="G64" i="66" l="1"/>
  <c r="H64" i="66" s="1"/>
  <c r="F65" i="66" l="1"/>
  <c r="G65" i="66" l="1"/>
  <c r="H65" i="66" s="1"/>
  <c r="F66" i="66" l="1"/>
  <c r="G66" i="66" l="1"/>
  <c r="H66" i="66" s="1"/>
  <c r="F67" i="66" l="1"/>
  <c r="G67" i="66" l="1"/>
  <c r="H67" i="66" s="1"/>
  <c r="F68" i="66" l="1"/>
  <c r="G68" i="66" l="1"/>
  <c r="H68" i="66" s="1"/>
  <c r="F69" i="66" l="1"/>
  <c r="G69" i="66" l="1"/>
  <c r="H69" i="66" s="1"/>
  <c r="F70" i="66" l="1"/>
  <c r="G70" i="66" s="1"/>
  <c r="H70" i="66" l="1"/>
  <c r="F71" i="66" l="1"/>
  <c r="G71" i="66" l="1"/>
  <c r="H71" i="66" s="1"/>
  <c r="F72" i="66" l="1"/>
  <c r="G72" i="66" l="1"/>
  <c r="H72" i="66" s="1"/>
  <c r="F73" i="66" l="1"/>
  <c r="G73" i="66" l="1"/>
  <c r="H73" i="66" s="1"/>
  <c r="F74" i="66" l="1"/>
  <c r="G74" i="66" l="1"/>
  <c r="H74" i="66" s="1"/>
  <c r="F75" i="66" l="1"/>
  <c r="G75" i="66" s="1"/>
  <c r="H75" i="66" l="1"/>
  <c r="F76" i="66" l="1"/>
  <c r="G76" i="66" l="1"/>
  <c r="H76" i="66" s="1"/>
  <c r="F77" i="66" l="1"/>
  <c r="G77" i="66" l="1"/>
  <c r="H77" i="66" s="1"/>
  <c r="F78" i="66" l="1"/>
  <c r="G78" i="66" s="1"/>
  <c r="H78" i="66" l="1"/>
  <c r="F79" i="66" l="1"/>
  <c r="G79" i="66" l="1"/>
  <c r="H79" i="66" s="1"/>
  <c r="F80" i="66" l="1"/>
  <c r="G80" i="66" l="1"/>
  <c r="H80" i="66" s="1"/>
  <c r="F81" i="66" l="1"/>
  <c r="G81" i="66" l="1"/>
  <c r="H81" i="66" s="1"/>
  <c r="F82" i="66" l="1"/>
  <c r="G82" i="66" l="1"/>
  <c r="H82" i="66" s="1"/>
  <c r="F83" i="66" l="1"/>
  <c r="G83" i="66" l="1"/>
  <c r="H83" i="66" s="1"/>
  <c r="F84" i="66" l="1"/>
  <c r="G84" i="66" l="1"/>
  <c r="H84" i="66" s="1"/>
  <c r="F85" i="66" l="1"/>
  <c r="G85" i="66" l="1"/>
  <c r="H85" i="66" s="1"/>
  <c r="F86" i="66" l="1"/>
  <c r="G86" i="66" l="1"/>
  <c r="H86" i="66" s="1"/>
  <c r="F87" i="66" l="1"/>
  <c r="G87" i="66" l="1"/>
  <c r="H87" i="66" l="1"/>
  <c r="F88" i="66" l="1"/>
  <c r="G88" i="66" l="1"/>
  <c r="H88" i="66" s="1"/>
  <c r="F89" i="66" l="1"/>
  <c r="G89" i="66" l="1"/>
  <c r="H89" i="66" s="1"/>
  <c r="F90" i="66" s="1"/>
  <c r="G90" i="66" l="1"/>
  <c r="H90" i="66" s="1"/>
  <c r="F91" i="66" l="1"/>
  <c r="G91" i="66"/>
  <c r="H91" i="66" l="1"/>
  <c r="F92" i="66" l="1"/>
  <c r="G92" i="66" s="1"/>
  <c r="H92" i="66" l="1"/>
  <c r="F93" i="66" l="1"/>
  <c r="G93" i="66" s="1"/>
  <c r="H93" i="66" l="1"/>
  <c r="F94" i="66" l="1"/>
  <c r="G94" i="66"/>
  <c r="H94" i="66" s="1"/>
  <c r="F95" i="66" l="1"/>
  <c r="G95" i="66" s="1"/>
  <c r="H95" i="66" l="1"/>
  <c r="F96" i="66" l="1"/>
  <c r="G96" i="66" l="1"/>
  <c r="H96" i="66" s="1"/>
  <c r="F97" i="66" l="1"/>
  <c r="G97" i="66" s="1"/>
  <c r="H97" i="66" s="1"/>
  <c r="F98" i="66" l="1"/>
  <c r="G98" i="66"/>
  <c r="H98" i="66" l="1"/>
  <c r="F99" i="66" l="1"/>
  <c r="G99" i="66" s="1"/>
  <c r="G100" i="66" s="1"/>
  <c r="D16" i="1" s="1"/>
  <c r="D18" i="1" s="1"/>
  <c r="D24" i="1" l="1"/>
  <c r="D20" i="1"/>
  <c r="D22" i="1" s="1"/>
  <c r="D26" i="1" s="1"/>
  <c r="H99" i="66"/>
</calcChain>
</file>

<file path=xl/sharedStrings.xml><?xml version="1.0" encoding="utf-8"?>
<sst xmlns="http://schemas.openxmlformats.org/spreadsheetml/2006/main" count="1701" uniqueCount="443">
  <si>
    <t>San Diego Gas &amp; Electric Company</t>
  </si>
  <si>
    <t>Derivation of Other BTRR Adjustment Applicable to TO5 Cycle 3</t>
  </si>
  <si>
    <t>($1,000)</t>
  </si>
  <si>
    <t>Line</t>
  </si>
  <si>
    <t>Description</t>
  </si>
  <si>
    <t>Amounts</t>
  </si>
  <si>
    <t>Reference</t>
  </si>
  <si>
    <t>No.</t>
  </si>
  <si>
    <t>Total BTRR Adjustment - Before Interest</t>
  </si>
  <si>
    <t>Interest Expense</t>
  </si>
  <si>
    <t>Total BTRR Adjustment Excluding FF&amp;U</t>
  </si>
  <si>
    <t>Transmission Related Municipal Franchise Fees Expenses</t>
  </si>
  <si>
    <t>Total BTRR Adjustment Including Franchise Fees Expense (WHOLESALE)</t>
  </si>
  <si>
    <t>Transmission Related Uncollectible Expense</t>
  </si>
  <si>
    <t>Total BTRR Adjustment Including FF&amp;U (RETAIL)</t>
  </si>
  <si>
    <t xml:space="preserve"> </t>
  </si>
  <si>
    <t>A. Revenues:</t>
  </si>
  <si>
    <t>Transmission Operation &amp; Maintenance Expense</t>
  </si>
  <si>
    <t>√</t>
  </si>
  <si>
    <t>Transmission Related A&amp;G Expense</t>
  </si>
  <si>
    <t>CPUC Intervenor Funding Expense - Transmission</t>
  </si>
  <si>
    <t xml:space="preserve">     Total O&amp;M Expenses</t>
  </si>
  <si>
    <t>Sum Lines 1 thru 5</t>
  </si>
  <si>
    <t>Transmission, General, Common Plant Depn. Exp., and Electric Misc. Intangible Plant Amort. Exp.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</si>
  <si>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</si>
  <si>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Transmission Related Property Taxes Expense</t>
  </si>
  <si>
    <t>Transmission Related Payroll Taxes Expense</t>
  </si>
  <si>
    <t xml:space="preserve">     Sub-Total Expense</t>
  </si>
  <si>
    <t>Sum Lines 6 thru 14</t>
  </si>
  <si>
    <t>Transmission Rate Base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</si>
  <si>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</si>
  <si>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</si>
  <si>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 xml:space="preserve">     Return and Associated Income Taxes - CAISO Participation ROE Adder</t>
  </si>
  <si>
    <t>Line 21 x Line 22</t>
  </si>
  <si>
    <t>Total of Federal Income Tax Deductions, Other Than Interest</t>
  </si>
  <si>
    <t>Transmission Related Revenue Credits</t>
  </si>
  <si>
    <t>Transmission Related Regulatory Debits/Credits</t>
  </si>
  <si>
    <t>(Gains)/Losses from Sale of Plant Held for Future Use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</si>
  <si>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</si>
  <si>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</si>
  <si>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</si>
  <si>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</si>
  <si>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</si>
  <si>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</si>
  <si>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Total Incentive ROE Project Transmission Rate Base</t>
  </si>
  <si>
    <t xml:space="preserve">     Incentive ROE Project Return and Associated Income Taxes - Base ROE</t>
  </si>
  <si>
    <t>Line 3 x Line 4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</si>
  <si>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</si>
  <si>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</si>
  <si>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</si>
  <si>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</si>
  <si>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</si>
  <si>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Total Incentive Transmission Plant Abandoned Project Cost Rate Base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</si>
  <si>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</si>
  <si>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 xml:space="preserve">     Incentive Trans. Plant Aband. Proj. Return &amp; Assoc. Inc. Taxes - Base ROE</t>
  </si>
  <si>
    <t>Line 16 x Line 17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</si>
  <si>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</si>
  <si>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</si>
  <si>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</si>
  <si>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</si>
  <si>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</si>
  <si>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</si>
  <si>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</si>
  <si>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</si>
  <si>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</si>
  <si>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</si>
  <si>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</si>
  <si>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</si>
  <si>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</si>
  <si>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</si>
  <si>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</si>
  <si>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</si>
  <si>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</si>
  <si>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</si>
  <si>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Net Transmission Plant:</t>
  </si>
  <si>
    <t>Transmission Plant</t>
  </si>
  <si>
    <t>Transmission Related Electric Miscellaneous Intangible Plant</t>
  </si>
  <si>
    <t>Transmission Related General Plant</t>
  </si>
  <si>
    <t>Transmission Related Common Plant</t>
  </si>
  <si>
    <t xml:space="preserve">     Total Net Transmission Plant</t>
  </si>
  <si>
    <t>Sum Lines 2 thru 5</t>
  </si>
  <si>
    <t>Rate Base Additions:</t>
  </si>
  <si>
    <t>Transmission Plant Abandoned Project Cost</t>
  </si>
  <si>
    <t xml:space="preserve">     Total Rate Base Additions</t>
  </si>
  <si>
    <t>Line 9 + Line 10</t>
  </si>
  <si>
    <t>Rate Base Reductions:</t>
  </si>
  <si>
    <t>Transmission Related Accum. Def. Inc. Taxes</t>
  </si>
  <si>
    <t>Transmission Plant Abandoned Accum. Def. Inc. Taxes</t>
  </si>
  <si>
    <t xml:space="preserve">     Total Rate Base Reductions</t>
  </si>
  <si>
    <t>Line 14 + Line 15</t>
  </si>
  <si>
    <t>Working Capital:</t>
  </si>
  <si>
    <t>Transmission Related Prepayments</t>
  </si>
  <si>
    <t>Transmission Related Cash Working Capital</t>
  </si>
  <si>
    <t>Sum Lines 19 thru 21</t>
  </si>
  <si>
    <t>Other Regulatory Assets/Liabilities</t>
  </si>
  <si>
    <t>Unfunded Reserves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</si>
  <si>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</si>
  <si>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</si>
  <si>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</si>
  <si>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</si>
  <si>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</si>
  <si>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</si>
  <si>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</si>
  <si>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</si>
  <si>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</si>
  <si>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</si>
  <si>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</si>
  <si>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</si>
  <si>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</si>
  <si>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Gross Transmission Plant: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</si>
  <si>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</si>
  <si>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</si>
  <si>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</si>
  <si>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</si>
  <si>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</si>
  <si>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</si>
  <si>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</si>
  <si>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Sum Lines 9 thru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</si>
  <si>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</si>
  <si>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</si>
  <si>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</si>
  <si>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Incentive Transmission Plant Depreciation Reserve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</si>
  <si>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</si>
  <si>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</si>
  <si>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</si>
  <si>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</si>
  <si>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</si>
  <si>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</si>
  <si>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2019</t>
  </si>
  <si>
    <t>Negative of Statement AH; Line 18</t>
  </si>
  <si>
    <t>Statement AJ; Line 23</t>
  </si>
  <si>
    <t>Statement AK; Line 20</t>
  </si>
  <si>
    <t>Page 3; Line 27</t>
  </si>
  <si>
    <t xml:space="preserve">     Return and Associated Income Taxes - Base ROE</t>
  </si>
  <si>
    <t>Page 3; Line 27 - Line 10</t>
  </si>
  <si>
    <t>Statement AQ; Line 3</t>
  </si>
  <si>
    <t>Statement AU; Line 13</t>
  </si>
  <si>
    <t>Statement Misc; Line 1</t>
  </si>
  <si>
    <t>Statement AU; Line 15</t>
  </si>
  <si>
    <t>Statement AJ; Line 19</t>
  </si>
  <si>
    <t>Page 3; Line 32</t>
  </si>
  <si>
    <t>Statement AJ; Line 21</t>
  </si>
  <si>
    <t>Page 3; Line 37</t>
  </si>
  <si>
    <t>Shall be Zero</t>
  </si>
  <si>
    <t>Page 3; Line 39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</si>
  <si>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</si>
  <si>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</si>
  <si>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</si>
  <si>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</si>
  <si>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</si>
  <si>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</si>
  <si>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>Statement AG; Line 1</t>
  </si>
  <si>
    <t>Statement Misc; Line 3</t>
  </si>
  <si>
    <t>Statement AF; Line 11</t>
  </si>
  <si>
    <t xml:space="preserve">Transmission Related Materials and Supplies </t>
  </si>
  <si>
    <t xml:space="preserve">     Total Working Capital</t>
  </si>
  <si>
    <t>Statement Misc; Line 5</t>
  </si>
  <si>
    <t>Statement Misc; Line 7</t>
  </si>
  <si>
    <t>Page 4; Line 25</t>
  </si>
  <si>
    <t>Statement AF; Line 9</t>
  </si>
  <si>
    <t>Statement Misc; Line 9</t>
  </si>
  <si>
    <t>Statement AF; Line 13</t>
  </si>
  <si>
    <t>Statement AM; Line 1</t>
  </si>
  <si>
    <t>A. Transmission Plant:</t>
  </si>
  <si>
    <t>Pg7 Rev Stmt AD; Line 11</t>
  </si>
  <si>
    <t>Transmission Related Electric Misc. Intangible Plant</t>
  </si>
  <si>
    <t>Pg7 Rev Stmt AD; Line 27</t>
  </si>
  <si>
    <t>Pg7 Rev Stmt AD; Line 29</t>
  </si>
  <si>
    <t>Pg7 Rev Stmt AD; Line 31</t>
  </si>
  <si>
    <t>Pg8 Rev Stmt AE; Line 1</t>
  </si>
  <si>
    <t>Pg8 Rev Stmt AE; Line 11</t>
  </si>
  <si>
    <t>Pg8 Rev Stmt AE; Line 13</t>
  </si>
  <si>
    <t>Pg8 Rev Stmt AE; Line 15</t>
  </si>
  <si>
    <t>Line 2 Minus Line 9</t>
  </si>
  <si>
    <t>Line 3 Minus Line 10</t>
  </si>
  <si>
    <t>Line 4 Minus Line 11</t>
  </si>
  <si>
    <t>Line 5 Minus Line 12</t>
  </si>
  <si>
    <t>Statement AD; Line 13</t>
  </si>
  <si>
    <t>Statement AE; Line 19</t>
  </si>
  <si>
    <t>Month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</si>
  <si>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</si>
  <si>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</si>
  <si>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</si>
  <si>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</si>
  <si>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</si>
  <si>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</si>
  <si>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</si>
  <si>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</si>
  <si>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</si>
  <si>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</si>
  <si>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</si>
  <si>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</si>
  <si>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</si>
  <si>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</si>
  <si>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</si>
  <si>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</si>
  <si>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</si>
  <si>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</si>
  <si>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</si>
  <si>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</si>
  <si>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</si>
  <si>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</si>
  <si>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</si>
  <si>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</si>
  <si>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</si>
  <si>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</si>
  <si>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</si>
  <si>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</si>
  <si>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</si>
  <si>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</si>
  <si>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</si>
  <si>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</si>
  <si>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</si>
  <si>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</si>
  <si>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</si>
  <si>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</si>
  <si>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</si>
  <si>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Pg9 Rev Stmt AF; Line 7</t>
  </si>
  <si>
    <t>Pg10 Rev Stmt AH; Line 11</t>
  </si>
  <si>
    <t>Pg10 Rev Stmt AH; Line 35</t>
  </si>
  <si>
    <t>Pg11 Rev Stmt AJ; Line 17</t>
  </si>
  <si>
    <t>Pg12 Rev Stmt AK; Line 13</t>
  </si>
  <si>
    <t>Pg14.3 Rev Stmt AV; Line 31</t>
  </si>
  <si>
    <t>Pg14.4 Rev Stmt AV; Line 31</t>
  </si>
  <si>
    <t>Pg14.4 Rev Stmt AV; Line 64</t>
  </si>
  <si>
    <t>Pg13 Rev Stmt AL; Line 5</t>
  </si>
  <si>
    <t>Pg13 Rev Stmt AL; Line 9</t>
  </si>
  <si>
    <t>Pg13 Rev Stmt AL; Line 19</t>
  </si>
  <si>
    <t>Posted FERC Interest rates</t>
  </si>
  <si>
    <t>Estimated FERC Interest rates</t>
  </si>
  <si>
    <t>TO5 Cycle 3 FERC CAISO Adder Refund Adjustment</t>
  </si>
  <si>
    <t>Source: https://www.ferc.gov/interest-calculation-rates-and-methodology</t>
  </si>
  <si>
    <t>Page 2.1; Line 23</t>
  </si>
  <si>
    <t>TO5 Cycle 3 FERC CAISO Adder Refund</t>
  </si>
  <si>
    <t>BTRR Adjustment due to TO5 Cycle 3 FERC CAISO Adder Refund Calculation:</t>
  </si>
  <si>
    <t>Line 2 + Line 4</t>
  </si>
  <si>
    <t>Line 6 x 1.0275%</t>
  </si>
  <si>
    <t>Line 6 + Line 8</t>
  </si>
  <si>
    <t>Line 6 x 0.169%</t>
  </si>
  <si>
    <t>Line 10 + Line 12</t>
  </si>
  <si>
    <t>Derivation of Interest Expense on Other BTRR Adjustment Applicable to TO5 Cycle 3</t>
  </si>
  <si>
    <t>Page 3; Col. 5; Line 80</t>
  </si>
  <si>
    <t>A</t>
  </si>
  <si>
    <t>B</t>
  </si>
  <si>
    <t>C = A - B</t>
  </si>
  <si>
    <t>Difference</t>
  </si>
  <si>
    <t>Incr (Decr)</t>
  </si>
  <si>
    <t>Statement AV</t>
  </si>
  <si>
    <t>Cost of Capital and Fair Rate of Return</t>
  </si>
  <si>
    <t>Base Period &amp; True-Up Period 12 - Months Ending December 31, 2019</t>
  </si>
  <si>
    <t>FERC Form 1</t>
  </si>
  <si>
    <t>Page; Line; Col.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</si>
  <si>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</si>
  <si>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</si>
  <si>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</si>
  <si>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</si>
  <si>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</si>
  <si>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</si>
  <si>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</si>
  <si>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</si>
  <si>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</si>
  <si>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</si>
  <si>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</si>
  <si>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</si>
  <si>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</si>
  <si>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</si>
  <si>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</si>
  <si>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</si>
  <si>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</si>
  <si>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</si>
  <si>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</si>
  <si>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</si>
  <si>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</si>
  <si>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</si>
  <si>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</si>
  <si>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</si>
  <si>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</si>
  <si>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</si>
  <si>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</si>
  <si>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</si>
  <si>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</si>
  <si>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</si>
  <si>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</si>
  <si>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</si>
  <si>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</si>
  <si>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</si>
  <si>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Line 21 / Line 20</t>
  </si>
  <si>
    <t>Common Equity Component:</t>
  </si>
  <si>
    <t>Proprietary Capital</t>
  </si>
  <si>
    <t>112; 16; c</t>
  </si>
  <si>
    <t>Less: Preferred Stock (Acct 204)</t>
  </si>
  <si>
    <t>Negative of Line 20 Above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</si>
  <si>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</si>
  <si>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</si>
  <si>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</si>
  <si>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</si>
  <si>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</si>
  <si>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Sum Lines 25 thru 28</t>
  </si>
  <si>
    <t>Base Return on Common Equity:</t>
  </si>
  <si>
    <t>TO5 Offer of Settlement; Section II.A.1.5.1</t>
  </si>
  <si>
    <t>(a)</t>
  </si>
  <si>
    <t>(b)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</si>
  <si>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</si>
  <si>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</si>
  <si>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</si>
  <si>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</si>
  <si>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</si>
  <si>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</si>
  <si>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</si>
  <si>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</si>
  <si>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</si>
  <si>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</si>
  <si>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</si>
  <si>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</si>
  <si>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</si>
  <si>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</si>
  <si>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</si>
  <si>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</si>
  <si>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</si>
  <si>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</si>
  <si>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</si>
  <si>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</si>
  <si>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</si>
  <si>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</si>
  <si>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</si>
  <si>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</si>
  <si>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</si>
  <si>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</si>
  <si>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</si>
  <si>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</si>
  <si>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</si>
  <si>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</si>
  <si>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</si>
  <si>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</si>
  <si>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</si>
  <si>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</si>
  <si>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</si>
  <si>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</si>
  <si>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Order No. 679, 116 FERC ¶ 61,057 at P 326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</si>
  <si>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</si>
  <si>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</si>
  <si>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</si>
  <si>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</si>
  <si>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</si>
  <si>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</si>
  <si>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</si>
  <si>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</si>
  <si>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</si>
  <si>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</si>
  <si>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</si>
  <si>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44</t>
  </si>
  <si>
    <t xml:space="preserve">     D = Transmission Rate Base</t>
  </si>
  <si>
    <t>Pg3.3; BK-1 TO5 C3-FERC Audit;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</si>
  <si>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</si>
  <si>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</si>
  <si>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</si>
  <si>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</si>
  <si>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</si>
  <si>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</si>
  <si>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</si>
  <si>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</si>
  <si>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Equity AFUDC Component of Transmission Depreciation Expense</t>
  </si>
  <si>
    <t>Line 8 Above</t>
  </si>
  <si>
    <t xml:space="preserve">     C = Transmission Rate Base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</si>
  <si>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</si>
  <si>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</si>
  <si>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</si>
  <si>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</si>
  <si>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</si>
  <si>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</si>
  <si>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</si>
  <si>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</si>
  <si>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</si>
  <si>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</si>
  <si>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24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</si>
  <si>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</si>
  <si>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</si>
  <si>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</si>
  <si>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27 + Line 29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</si>
  <si>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</si>
  <si>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</si>
  <si>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</si>
  <si>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39 Above</t>
  </si>
  <si>
    <t>Line 41 Above</t>
  </si>
  <si>
    <t>Line 42 Above</t>
  </si>
  <si>
    <t>Line 45 Above</t>
  </si>
  <si>
    <t>Line 45 + Line 57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</si>
  <si>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</si>
  <si>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</si>
  <si>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</si>
  <si>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60 + Line 62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</si>
  <si>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</si>
  <si>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</si>
  <si>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</si>
  <si>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</si>
  <si>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</si>
  <si>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</si>
  <si>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</si>
  <si>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</si>
  <si>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</si>
  <si>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Page 3; Line 22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</si>
  <si>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</si>
  <si>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</si>
  <si>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</si>
  <si>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</si>
  <si>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</si>
  <si>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 xml:space="preserve">     C = Total Incentive ROE Project Transmission Rate Base</t>
  </si>
  <si>
    <t>Page 3; Line 55</t>
  </si>
  <si>
    <t>Page 2; Line 22</t>
  </si>
  <si>
    <t>The Incentive Cost of Capital Rate calculation will be tracked and shown separately for each project. As a result, lines 1 through 64 will be repeated for each project.</t>
  </si>
  <si>
    <t>Revised TO5 Cycle 3</t>
  </si>
  <si>
    <t xml:space="preserve">Amounts  </t>
  </si>
  <si>
    <t>Items in BOLD have changed due to clearing the ROE Adder to zero for the TO6 Cycle 1 filing ER25-270 as compared to the original TO5 Cycle 3 filing ER21-526.</t>
  </si>
  <si>
    <t>Pg6 Rev Stmt AH; Line 14</t>
  </si>
  <si>
    <t>Pg6 Rev Stmt AH; Line 41</t>
  </si>
  <si>
    <t>Pg8.3 Rev Stmt AV; Line 31</t>
  </si>
  <si>
    <t>Pg8.3 Rev Stmt AV; Line 64</t>
  </si>
  <si>
    <t>Pg8.4 Rev Stmt AV; Line 31</t>
  </si>
  <si>
    <t>Pg8.4 Rev Stmt AV; Line 64</t>
  </si>
  <si>
    <t>Pg7 Rev Stmt AL; Line 5</t>
  </si>
  <si>
    <t>Pg7 Rev Stmt AL; Line 9</t>
  </si>
  <si>
    <t>Pg7 Rev Stmt AL; Line 19</t>
  </si>
  <si>
    <t>Source: As Filed TO5 Cycle 3; Rev Stmt AV; ER25-270</t>
  </si>
  <si>
    <t>Source: As Filed TO5 Cycle 3; BK-1 Rev TO5 C3; ER25-270</t>
  </si>
  <si>
    <r>
      <t xml:space="preserve">As Filed TO5 Cycle 3 </t>
    </r>
    <r>
      <rPr>
        <b/>
        <vertAlign val="superscript"/>
        <sz val="11"/>
        <rFont val="Times New Roman"/>
        <family val="1"/>
      </rPr>
      <t>1</t>
    </r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</si>
  <si>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</si>
  <si>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</si>
  <si>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</si>
  <si>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</si>
  <si>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</si>
  <si>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</si>
  <si>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</si>
  <si>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</si>
  <si>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As Filed TO5 Cycle 3</t>
    </r>
    <r>
      <rPr>
        <b/>
        <vertAlign val="superscript"/>
        <sz val="11"/>
        <rFont val="Times New Roman"/>
        <family val="1"/>
      </rPr>
      <t xml:space="preserve"> 1</t>
    </r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</si>
  <si>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</si>
  <si>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Amounts for TO5 Cycle 3 are as filed in the following dockets: ER21-526, ER22-527, ER23-542, ER24-524, and ER25-270.</t>
  </si>
  <si>
    <t>Pg5.3 Rev Stmt AV; Line 64</t>
  </si>
  <si>
    <t>Total BTRR Adjustment - Before Interest w/5-month suspension</t>
  </si>
  <si>
    <t>Line 2 x Line 4</t>
  </si>
  <si>
    <t>189 FERC ¶ 61,248 at Page 17</t>
  </si>
  <si>
    <t>TO6 rates were suspended for 5 months, in effect on 6/1/2019</t>
  </si>
  <si>
    <r>
      <t>CAISO Participation ROE Adder:</t>
    </r>
    <r>
      <rPr>
        <sz val="12"/>
        <color theme="1"/>
        <rFont val="Times New Roman"/>
        <family val="1"/>
      </rPr>
      <t xml:space="preserve"> </t>
    </r>
  </si>
  <si>
    <r>
      <t xml:space="preserve">Amounts </t>
    </r>
    <r>
      <rPr>
        <b/>
        <vertAlign val="superscript"/>
        <sz val="12"/>
        <color theme="1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</si>
</sst>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0.000000"/>
    <numFmt numFmtId="169" formatCode="_(&quot;$&quot;* #,##0,_);_(&quot;$&quot;* \(#,##0,\);_(&quot;$&quot;* &quot;-&quot;??_);_(@_)"/>
    <numFmt numFmtId="170" formatCode="&quot;$&quot;#,##0,_);[Red]\(&quot;$&quot;#,##0,\)"/>
    <numFmt numFmtId="171" formatCode="General_)"/>
    <numFmt numFmtId="172" formatCode="000"/>
    <numFmt numFmtId="173" formatCode="0000"/>
    <numFmt numFmtId="174" formatCode="&quot;Pr:&quot;\ #,##0"/>
    <numFmt numFmtId="175" formatCode="#,##0.0_);[Red]\(#,##0.0\)"/>
    <numFmt numFmtId="176" formatCode="#,##0_%_);\(#,##0\)_%;#,##0_%_);@_%_)"/>
    <numFmt numFmtId="177" formatCode="#,##0.00_%_);\(#,##0.00\)_%;#,##0.00_%_);@_%_)"/>
    <numFmt numFmtId="178" formatCode="&quot;$&quot;#,##0_%_);\(&quot;$&quot;#,##0\)_%;&quot;$&quot;#,##0_%_);@_%_)"/>
    <numFmt numFmtId="179" formatCode="&quot;$&quot;#,##0.00_%_);\(&quot;$&quot;#,##0.00\)_%;&quot;$&quot;#,##0.00_%_);@_%_)"/>
    <numFmt numFmtId="180" formatCode="m/d/yy_%_)"/>
    <numFmt numFmtId="181" formatCode="#,##0&quot; F&quot;_);\(#,##0&quot; F&quot;\)"/>
    <numFmt numFmtId="182" formatCode="_-* #,##0_-;\-* #,##0_-;_-* &quot;-&quot;_-;_-@_-"/>
    <numFmt numFmtId="183" formatCode="_-* #,##0.00_-;\-* #,##0.00_-;_-* &quot;-&quot;??_-;_-@_-"/>
    <numFmt numFmtId="184" formatCode="0_%_);\(0\)_%;0_%_);@_%_)"/>
    <numFmt numFmtId="185" formatCode="_([$€-2]* #,##0.00_);_([$€-2]* \(#,##0.00\);_([$€-2]* &quot;-&quot;??_)"/>
    <numFmt numFmtId="186" formatCode="#,##0.0000000000_);\(#,##0.0000000000\)"/>
    <numFmt numFmtId="187" formatCode="0.0\%_);\(0.0\%\);0.0\%_);@_%_)"/>
    <numFmt numFmtId="188" formatCode="#,##0.0;\(#,##0.0\)"/>
    <numFmt numFmtId="189" formatCode="\ #,##0\ &quot;m³ &quot;;[Red]\-#,##0\ &quot;m³ &quot;"/>
    <numFmt numFmtId="190" formatCode="0.0\x_)_);&quot;NM&quot;_x_)_);0.0\x_)_);@_%_)"/>
    <numFmt numFmtId="191" formatCode="0.00_)"/>
    <numFmt numFmtId="192" formatCode="&quot;$&quot;#,##0.0_);\(&quot;$&quot;#,##0.0\)"/>
    <numFmt numFmtId="193" formatCode="&quot;yr &quot;0"/>
    <numFmt numFmtId="194" formatCode="&quot;Momth &quot;0"/>
    <numFmt numFmtId="195" formatCode="&quot;$&quot;#,##0"/>
    <numFmt numFmtId="196" formatCode="&quot;£&quot;#,##0.00;\-&quot;£&quot;#,##0.00"/>
    <numFmt numFmtId="197" formatCode="0.0%"/>
    <numFmt numFmtId="198" formatCode="_(&quot;$&quot;* #,##0_);_(&quot;$&quot;* \(#,##0\)"/>
    <numFmt numFmtId="199" formatCode="mm\-dd\-yy"/>
    <numFmt numFmtId="200" formatCode="0.000000000%"/>
    <numFmt numFmtId="201" formatCode="_(&quot;$&quot;* #,##0.0000_);_(&quot;$&quot;* \(#,##0.0000\);_(&quot;$&quot;* &quot;-&quot;????_);_(@_)"/>
  </numFmts>
  <fonts count="1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i/>
      <sz val="12"/>
      <name val="Times New Roman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8"/>
      <color theme="3"/>
      <name val="Calibri Light"/>
      <family val="2"/>
      <scheme val="major"/>
    </font>
    <font>
      <sz val="10"/>
      <name val="MS Sans Serif"/>
      <family val="2"/>
    </font>
    <font>
      <sz val="10"/>
      <name val="System"/>
      <family val="2"/>
    </font>
    <font>
      <sz val="10"/>
      <name val="Lohit Hindi"/>
      <family val="2"/>
    </font>
    <font>
      <sz val="10"/>
      <color indexed="8"/>
      <name val="MS Sans Serif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Courier"/>
      <family val="3"/>
    </font>
    <font>
      <sz val="8"/>
      <name val="Univers (WN)"/>
    </font>
    <font>
      <sz val="10"/>
      <color indexed="9"/>
      <name val="Arial"/>
      <family val="2"/>
    </font>
    <font>
      <sz val="7"/>
      <name val="Arial"/>
      <family val="2"/>
    </font>
    <font>
      <sz val="10"/>
      <color indexed="20"/>
      <name val="Arial"/>
      <family val="2"/>
    </font>
    <font>
      <sz val="9"/>
      <name val="Helv"/>
    </font>
    <font>
      <b/>
      <sz val="8"/>
      <color indexed="12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8"/>
      <name val="Palatino"/>
      <family val="1"/>
    </font>
    <font>
      <sz val="10"/>
      <name val="Helv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12"/>
      <name val="Arial"/>
      <family val="2"/>
    </font>
    <font>
      <u/>
      <sz val="8"/>
      <color indexed="12"/>
      <name val="Courier"/>
      <family val="3"/>
    </font>
    <font>
      <u/>
      <sz val="10"/>
      <color indexed="12"/>
      <name val="Arial"/>
      <family val="2"/>
    </font>
    <font>
      <sz val="10"/>
      <color indexed="18"/>
      <name val="Palatino"/>
      <family val="1"/>
    </font>
    <font>
      <sz val="10"/>
      <color indexed="62"/>
      <name val="Arial"/>
      <family val="2"/>
    </font>
    <font>
      <b/>
      <sz val="10"/>
      <color indexed="8"/>
      <name val="Helv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0"/>
      <name val="Palatino"/>
      <family val="1"/>
    </font>
    <font>
      <b/>
      <sz val="10"/>
      <color indexed="63"/>
      <name val="Arial"/>
      <family val="2"/>
    </font>
    <font>
      <sz val="10"/>
      <color indexed="16"/>
      <name val="Helvetica-Black"/>
    </font>
    <font>
      <b/>
      <u/>
      <sz val="10"/>
      <name val="Arial"/>
      <family val="2"/>
    </font>
    <font>
      <b/>
      <sz val="10"/>
      <name val="MS Sans Serif"/>
      <family val="2"/>
    </font>
    <font>
      <sz val="7"/>
      <color indexed="12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0"/>
      <color indexed="10"/>
      <name val="Arial"/>
      <family val="2"/>
    </font>
    <font>
      <i/>
      <sz val="10"/>
      <name val="Times New Roman"/>
      <family val="1"/>
    </font>
    <font>
      <sz val="12"/>
      <name val="SWISS"/>
    </font>
    <font>
      <sz val="8"/>
      <color indexed="12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2"/>
      <name val="Helv"/>
    </font>
    <font>
      <sz val="10"/>
      <color theme="1"/>
      <name val="Californian FB"/>
      <family val="2"/>
    </font>
    <font>
      <sz val="10"/>
      <color theme="0"/>
      <name val="Californian FB"/>
      <family val="2"/>
    </font>
    <font>
      <sz val="8.5"/>
      <name val="LinePrinter"/>
    </font>
    <font>
      <i/>
      <sz val="10"/>
      <color rgb="FF7F7F7F"/>
      <name val="Californian FB"/>
      <family val="2"/>
    </font>
    <font>
      <sz val="19"/>
      <color indexed="4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trike/>
      <sz val="12"/>
      <color rgb="FFFF0000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2"/>
      <name val="Times New Roman"/>
      <family val="1"/>
    </font>
    <font>
      <b/>
      <strike/>
      <sz val="12"/>
      <color rgb="FFFF0000"/>
      <name val="Times New Roman"/>
      <family val="1"/>
    </font>
    <font>
      <b/>
      <u/>
      <sz val="11"/>
      <color rgb="FFFF0000"/>
      <name val="Calibri"/>
      <family val="2"/>
      <scheme val="minor"/>
    </font>
    <font>
      <sz val="12"/>
      <color rgb="FF7030A0"/>
      <name val="Times New Roman"/>
      <family val="1"/>
    </font>
    <font>
      <b/>
      <sz val="12"/>
      <color rgb="FF7030A0"/>
      <name val="Times New Roman"/>
      <family val="1"/>
    </font>
    <font>
      <b/>
      <sz val="12"/>
      <color theme="1"/>
      <name val="Calibri"/>
      <family val="2"/>
    </font>
    <font>
      <u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</fonts>
  <fills count="1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9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1403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58" borderId="80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0" fontId="12" fillId="82" borderId="81" applyNumberFormat="0" applyProtection="0">
      <alignment horizontal="left" vertical="top" indent="1"/>
    </xf>
    <xf numFmtId="0" fontId="12" fillId="30" borderId="67" applyNumberFormat="0" applyProtection="0">
      <alignment horizontal="left" vertical="center" indent="1"/>
    </xf>
    <xf numFmtId="0" fontId="63" fillId="0" borderId="91" applyNumberFormat="0" applyFill="0" applyProtection="0">
      <alignment horizontal="center"/>
    </xf>
    <xf numFmtId="0" fontId="1" fillId="0" borderId="0"/>
    <xf numFmtId="0" fontId="12" fillId="82" borderId="81" applyNumberFormat="0" applyProtection="0">
      <alignment horizontal="left" vertical="top" indent="1"/>
    </xf>
    <xf numFmtId="43" fontId="1" fillId="0" borderId="0" applyFont="0" applyFill="0" applyBorder="0" applyAlignment="0" applyProtection="0"/>
    <xf numFmtId="0" fontId="12" fillId="0" borderId="0"/>
    <xf numFmtId="4" fontId="12" fillId="81" borderId="82" applyNumberFormat="0" applyProtection="0">
      <alignment horizontal="left" vertical="center" indent="1"/>
    </xf>
    <xf numFmtId="0" fontId="12" fillId="0" borderId="0"/>
    <xf numFmtId="0" fontId="12" fillId="0" borderId="0"/>
    <xf numFmtId="0" fontId="30" fillId="0" borderId="0"/>
    <xf numFmtId="43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" fillId="0" borderId="0"/>
    <xf numFmtId="0" fontId="12" fillId="107" borderId="81" applyNumberFormat="0" applyProtection="0">
      <alignment horizontal="left" vertical="top" indent="1"/>
    </xf>
    <xf numFmtId="44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4" fontId="99" fillId="56" borderId="81" applyNumberFormat="0" applyProtection="0">
      <alignment vertical="center"/>
    </xf>
    <xf numFmtId="0" fontId="12" fillId="0" borderId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3" fillId="35" borderId="0" applyNumberFormat="0" applyBorder="0" applyAlignment="0" applyProtection="0"/>
    <xf numFmtId="0" fontId="33" fillId="43" borderId="0" applyNumberFormat="0" applyBorder="0" applyAlignment="0" applyProtection="0"/>
    <xf numFmtId="0" fontId="34" fillId="36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5" fillId="47" borderId="0" applyNumberFormat="0" applyBorder="0" applyAlignment="0" applyProtection="0"/>
    <xf numFmtId="0" fontId="36" fillId="51" borderId="8" applyNumberFormat="0" applyAlignment="0" applyProtection="0"/>
    <xf numFmtId="0" fontId="37" fillId="44" borderId="9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38" fillId="54" borderId="0" applyNumberFormat="0" applyBorder="0" applyAlignment="0" applyProtection="0"/>
    <xf numFmtId="0" fontId="33" fillId="40" borderId="0" applyNumberFormat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48" borderId="8" applyNumberFormat="0" applyAlignment="0" applyProtection="0"/>
    <xf numFmtId="0" fontId="43" fillId="0" borderId="13" applyNumberFormat="0" applyFill="0" applyAlignment="0" applyProtection="0"/>
    <xf numFmtId="0" fontId="43" fillId="48" borderId="0" applyNumberFormat="0" applyBorder="0" applyAlignment="0" applyProtection="0"/>
    <xf numFmtId="0" fontId="32" fillId="55" borderId="0"/>
    <xf numFmtId="0" fontId="12" fillId="0" borderId="0"/>
    <xf numFmtId="0" fontId="12" fillId="0" borderId="0"/>
    <xf numFmtId="0" fontId="12" fillId="0" borderId="0"/>
    <xf numFmtId="0" fontId="32" fillId="55" borderId="0"/>
    <xf numFmtId="0" fontId="12" fillId="0" borderId="0"/>
    <xf numFmtId="0" fontId="32" fillId="47" borderId="8" applyNumberFormat="0" applyFont="0" applyAlignment="0" applyProtection="0"/>
    <xf numFmtId="0" fontId="44" fillId="51" borderId="14" applyNumberFormat="0" applyAlignment="0" applyProtection="0"/>
    <xf numFmtId="4" fontId="45" fillId="56" borderId="14" applyNumberFormat="0" applyProtection="0">
      <alignment vertical="center"/>
    </xf>
    <xf numFmtId="4" fontId="32" fillId="57" borderId="8" applyNumberFormat="0" applyProtection="0">
      <alignment vertical="center"/>
    </xf>
    <xf numFmtId="4" fontId="46" fillId="56" borderId="14" applyNumberFormat="0" applyProtection="0">
      <alignment vertical="center"/>
    </xf>
    <xf numFmtId="4" fontId="47" fillId="56" borderId="8" applyNumberFormat="0" applyProtection="0">
      <alignment vertical="center"/>
    </xf>
    <xf numFmtId="4" fontId="45" fillId="56" borderId="14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0" fontId="48" fillId="57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45" fillId="60" borderId="14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45" fillId="62" borderId="14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45" fillId="64" borderId="14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45" fillId="66" borderId="14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45" fillId="68" borderId="14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45" fillId="70" borderId="14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45" fillId="72" borderId="14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45" fillId="74" borderId="14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45" fillId="76" borderId="14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49" fillId="78" borderId="14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45" fillId="80" borderId="17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4" fontId="50" fillId="82" borderId="0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83" borderId="8" applyNumberFormat="0" applyProtection="0">
      <alignment horizontal="right" vertical="center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1" borderId="15" applyNumberFormat="0" applyProtection="0">
      <alignment horizontal="left" vertical="top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32" fillId="83" borderId="15" applyNumberFormat="0" applyProtection="0">
      <alignment horizontal="left" vertical="top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32" fillId="89" borderId="15" applyNumberFormat="0" applyProtection="0">
      <alignment horizontal="left" vertical="top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84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90" borderId="18" applyNumberFormat="0">
      <protection locked="0"/>
    </xf>
    <xf numFmtId="0" fontId="25" fillId="81" borderId="19" applyBorder="0"/>
    <xf numFmtId="4" fontId="45" fillId="91" borderId="14" applyNumberFormat="0" applyProtection="0">
      <alignment vertical="center"/>
    </xf>
    <xf numFmtId="4" fontId="51" fillId="92" borderId="15" applyNumberFormat="0" applyProtection="0">
      <alignment vertical="center"/>
    </xf>
    <xf numFmtId="4" fontId="46" fillId="91" borderId="14" applyNumberFormat="0" applyProtection="0">
      <alignment vertical="center"/>
    </xf>
    <xf numFmtId="4" fontId="47" fillId="91" borderId="20" applyNumberFormat="0" applyProtection="0">
      <alignment vertical="center"/>
    </xf>
    <xf numFmtId="4" fontId="45" fillId="91" borderId="14" applyNumberFormat="0" applyProtection="0">
      <alignment horizontal="left" vertical="center" indent="1"/>
    </xf>
    <xf numFmtId="4" fontId="51" fillId="86" borderId="15" applyNumberFormat="0" applyProtection="0">
      <alignment horizontal="left" vertical="center" indent="1"/>
    </xf>
    <xf numFmtId="4" fontId="45" fillId="91" borderId="14" applyNumberFormat="0" applyProtection="0">
      <alignment horizontal="left" vertical="center" indent="1"/>
    </xf>
    <xf numFmtId="0" fontId="51" fillId="92" borderId="15" applyNumberFormat="0" applyProtection="0">
      <alignment horizontal="left" vertical="top" indent="1"/>
    </xf>
    <xf numFmtId="4" fontId="45" fillId="80" borderId="14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46" fillId="80" borderId="14" applyNumberFormat="0" applyProtection="0">
      <alignment horizontal="right" vertical="center"/>
    </xf>
    <xf numFmtId="4" fontId="47" fillId="93" borderId="8" applyNumberFormat="0" applyProtection="0">
      <alignment horizontal="right" vertical="center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51" fillId="83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52" fillId="0" borderId="0"/>
    <xf numFmtId="0" fontId="52" fillId="0" borderId="0"/>
    <xf numFmtId="0" fontId="52" fillId="0" borderId="0"/>
    <xf numFmtId="4" fontId="53" fillId="94" borderId="16" applyNumberFormat="0" applyProtection="0">
      <alignment horizontal="left" vertical="center" indent="1"/>
    </xf>
    <xf numFmtId="0" fontId="32" fillId="95" borderId="20"/>
    <xf numFmtId="4" fontId="54" fillId="80" borderId="14" applyNumberFormat="0" applyProtection="0">
      <alignment horizontal="right" vertical="center"/>
    </xf>
    <xf numFmtId="4" fontId="55" fillId="90" borderId="8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38" fillId="0" borderId="21" applyNumberFormat="0" applyFill="0" applyAlignment="0" applyProtection="0"/>
    <xf numFmtId="0" fontId="57" fillId="0" borderId="0" applyNumberFormat="0" applyFill="0" applyBorder="0" applyAlignment="0" applyProtection="0"/>
    <xf numFmtId="0" fontId="12" fillId="0" borderId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82" borderId="81" applyNumberFormat="0" applyProtection="0">
      <alignment horizontal="left" vertical="center" indent="1"/>
    </xf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60" fillId="0" borderId="0"/>
    <xf numFmtId="0" fontId="12" fillId="0" borderId="0"/>
    <xf numFmtId="0" fontId="60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60" fillId="92" borderId="22" applyNumberFormat="0" applyFont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0" applyNumberFormat="0" applyFill="0" applyBorder="0" applyProtection="0">
      <alignment horizontal="left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" fillId="0" borderId="0"/>
    <xf numFmtId="0" fontId="62" fillId="0" borderId="0"/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0" fontId="63" fillId="0" borderId="23" applyNumberFormat="0" applyFill="0" applyProtection="0">
      <alignment horizontal="center"/>
    </xf>
    <xf numFmtId="0" fontId="64" fillId="0" borderId="0" applyNumberFormat="0" applyFill="0" applyBorder="0" applyProtection="0">
      <alignment horizontal="centerContinuous"/>
    </xf>
    <xf numFmtId="171" fontId="65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" fontId="59" fillId="0" borderId="0"/>
    <xf numFmtId="172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0" fontId="67" fillId="96" borderId="0" applyNumberFormat="0" applyBorder="0" applyAlignment="0" applyProtection="0"/>
    <xf numFmtId="0" fontId="67" fillId="97" borderId="0" applyNumberFormat="0" applyBorder="0" applyAlignment="0" applyProtection="0"/>
    <xf numFmtId="0" fontId="67" fillId="77" borderId="0" applyNumberFormat="0" applyBorder="0" applyAlignment="0" applyProtection="0"/>
    <xf numFmtId="0" fontId="67" fillId="98" borderId="0" applyNumberFormat="0" applyBorder="0" applyAlignment="0" applyProtection="0"/>
    <xf numFmtId="0" fontId="67" fillId="59" borderId="0" applyNumberFormat="0" applyBorder="0" applyAlignment="0" applyProtection="0"/>
    <xf numFmtId="0" fontId="67" fillId="69" borderId="0" applyNumberFormat="0" applyBorder="0" applyAlignment="0" applyProtection="0"/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4" fontId="12" fillId="99" borderId="24">
      <alignment horizontal="center" vertical="center"/>
    </xf>
    <xf numFmtId="171" fontId="68" fillId="0" borderId="0"/>
    <xf numFmtId="0" fontId="69" fillId="61" borderId="0" applyNumberFormat="0" applyBorder="0" applyAlignment="0" applyProtection="0"/>
    <xf numFmtId="3" fontId="70" fillId="0" borderId="0" applyFill="0" applyBorder="0" applyProtection="0">
      <alignment horizontal="right"/>
    </xf>
    <xf numFmtId="175" fontId="71" fillId="0" borderId="0" applyNumberFormat="0" applyFill="0" applyBorder="0" applyAlignment="0" applyProtection="0">
      <alignment horizontal="center"/>
      <protection locked="0"/>
    </xf>
    <xf numFmtId="0" fontId="31" fillId="0" borderId="25" applyFill="0" applyProtection="0">
      <alignment horizontal="right"/>
    </xf>
    <xf numFmtId="0" fontId="72" fillId="86" borderId="26" applyNumberFormat="0" applyAlignment="0" applyProtection="0"/>
    <xf numFmtId="8" fontId="12" fillId="0" borderId="27" applyFont="0" applyFill="0" applyBorder="0" applyProtection="0">
      <alignment horizontal="right"/>
    </xf>
    <xf numFmtId="0" fontId="73" fillId="100" borderId="9" applyNumberFormat="0" applyAlignment="0" applyProtection="0"/>
    <xf numFmtId="0" fontId="25" fillId="0" borderId="6">
      <alignment horizontal="center"/>
    </xf>
    <xf numFmtId="41" fontId="12" fillId="0" borderId="0" applyFont="0" applyFill="0" applyBorder="0" applyAlignment="0" applyProtection="0"/>
    <xf numFmtId="176" fontId="74" fillId="0" borderId="0" applyFont="0" applyFill="0" applyBorder="0" applyAlignment="0" applyProtection="0">
      <alignment horizontal="right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74" fillId="0" borderId="0" applyFont="0" applyFill="0" applyBorder="0" applyAlignment="0" applyProtection="0">
      <alignment horizontal="right"/>
    </xf>
    <xf numFmtId="43" fontId="12" fillId="0" borderId="0" applyFont="0" applyFill="0" applyBorder="0" applyAlignment="0" applyProtection="0"/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74" fillId="0" borderId="0" applyFont="0" applyFill="0" applyBorder="0" applyAlignment="0" applyProtection="0">
      <alignment horizontal="right"/>
    </xf>
    <xf numFmtId="177" fontId="74" fillId="0" borderId="0" applyFont="0" applyFill="0" applyBorder="0" applyAlignment="0" applyProtection="0">
      <alignment horizontal="right"/>
    </xf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" fontId="75" fillId="0" borderId="0" applyFont="0" applyFill="0" applyBorder="0" applyAlignment="0" applyProtection="0"/>
    <xf numFmtId="43" fontId="33" fillId="0" borderId="0" applyFont="0" applyFill="0" applyBorder="0" applyAlignment="0" applyProtection="0"/>
    <xf numFmtId="40" fontId="12" fillId="0" borderId="0" applyFont="0" applyFill="0" applyBorder="0" applyProtection="0">
      <alignment horizontal="right"/>
    </xf>
    <xf numFmtId="3" fontId="12" fillId="0" borderId="0" applyFont="0" applyFill="0" applyBorder="0" applyAlignment="0" applyProtection="0"/>
    <xf numFmtId="178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44" fontId="33" fillId="0" borderId="0" applyFont="0" applyFill="0" applyBorder="0" applyAlignment="0" applyProtection="0"/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179" fontId="74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2" fillId="0" borderId="0" applyFont="0" applyFill="0" applyBorder="0" applyAlignment="0" applyProtection="0"/>
    <xf numFmtId="6" fontId="12" fillId="0" borderId="0">
      <protection locked="0"/>
    </xf>
    <xf numFmtId="15" fontId="25" fillId="0" borderId="0" applyFill="0" applyBorder="0" applyAlignment="0" applyProtection="0"/>
    <xf numFmtId="6" fontId="12" fillId="0" borderId="0">
      <protection locked="0"/>
    </xf>
    <xf numFmtId="6" fontId="12" fillId="0" borderId="0">
      <protection locked="0"/>
    </xf>
    <xf numFmtId="6" fontId="12" fillId="0" borderId="0">
      <protection locked="0"/>
    </xf>
    <xf numFmtId="6" fontId="12" fillId="0" borderId="0">
      <protection locked="0"/>
    </xf>
    <xf numFmtId="6" fontId="12" fillId="0" borderId="0">
      <protection locked="0"/>
    </xf>
    <xf numFmtId="6" fontId="12" fillId="0" borderId="0">
      <protection locked="0"/>
    </xf>
    <xf numFmtId="6" fontId="12" fillId="0" borderId="0">
      <protection locked="0"/>
    </xf>
    <xf numFmtId="180" fontId="74" fillId="0" borderId="0" applyFont="0" applyFill="0" applyBorder="0" applyAlignment="0" applyProtection="0"/>
    <xf numFmtId="181" fontId="12" fillId="0" borderId="0">
      <protection locked="0"/>
    </xf>
    <xf numFmtId="182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4" fontId="74" fillId="0" borderId="28" applyNumberFormat="0" applyFont="0" applyFill="0" applyAlignment="0" applyProtection="0"/>
    <xf numFmtId="185" fontId="1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39" fontId="59" fillId="0" borderId="0"/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186" fontId="12" fillId="0" borderId="0"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Fill="0" applyBorder="0" applyProtection="0">
      <alignment horizontal="left"/>
    </xf>
    <xf numFmtId="37" fontId="32" fillId="0" borderId="0"/>
    <xf numFmtId="0" fontId="79" fillId="101" borderId="0" applyNumberFormat="0" applyBorder="0" applyAlignment="0" applyProtection="0"/>
    <xf numFmtId="38" fontId="32" fillId="30" borderId="0" applyNumberFormat="0" applyBorder="0" applyAlignment="0" applyProtection="0"/>
    <xf numFmtId="187" fontId="74" fillId="0" borderId="0" applyFont="0" applyFill="0" applyBorder="0" applyAlignment="0" applyProtection="0">
      <alignment horizontal="right"/>
    </xf>
    <xf numFmtId="0" fontId="80" fillId="0" borderId="0" applyNumberFormat="0" applyFill="0" applyBorder="0" applyAlignment="0" applyProtection="0"/>
    <xf numFmtId="0" fontId="29" fillId="0" borderId="0" applyFill="0" applyBorder="0" applyProtection="0">
      <alignment horizontal="right"/>
    </xf>
    <xf numFmtId="0" fontId="81" fillId="0" borderId="29" applyNumberFormat="0" applyFill="0" applyAlignment="0" applyProtection="0"/>
    <xf numFmtId="0" fontId="82" fillId="0" borderId="30" applyNumberFormat="0" applyFill="0" applyAlignment="0" applyProtection="0"/>
    <xf numFmtId="0" fontId="83" fillId="0" borderId="31" applyNumberFormat="0" applyFill="0" applyAlignment="0" applyProtection="0"/>
    <xf numFmtId="0" fontId="83" fillId="0" borderId="0" applyNumberFormat="0" applyFill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84" fillId="0" borderId="32" applyNumberFormat="0" applyFill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188" fontId="87" fillId="0" borderId="0"/>
    <xf numFmtId="10" fontId="32" fillId="91" borderId="20" applyNumberFormat="0" applyBorder="0" applyAlignment="0" applyProtection="0"/>
    <xf numFmtId="0" fontId="88" fillId="102" borderId="26" applyNumberFormat="0" applyAlignment="0" applyProtection="0"/>
    <xf numFmtId="10" fontId="32" fillId="91" borderId="0">
      <protection locked="0"/>
    </xf>
    <xf numFmtId="0" fontId="89" fillId="0" borderId="2">
      <alignment horizontal="right"/>
    </xf>
    <xf numFmtId="0" fontId="89" fillId="0" borderId="2">
      <alignment horizontal="left"/>
    </xf>
    <xf numFmtId="0" fontId="90" fillId="0" borderId="33" applyNumberFormat="0" applyFill="0" applyAlignment="0" applyProtection="0"/>
    <xf numFmtId="175" fontId="32" fillId="0" borderId="0" applyNumberFormat="0" applyFont="0" applyFill="0" applyBorder="0" applyAlignment="0">
      <protection hidden="1"/>
    </xf>
    <xf numFmtId="189" fontId="75" fillId="0" borderId="3">
      <alignment horizontal="right"/>
    </xf>
    <xf numFmtId="4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90" fontId="74" fillId="0" borderId="0" applyFont="0" applyFill="0" applyBorder="0" applyAlignment="0" applyProtection="0">
      <alignment horizontal="right"/>
    </xf>
    <xf numFmtId="0" fontId="91" fillId="57" borderId="0" applyNumberFormat="0" applyBorder="0" applyAlignment="0" applyProtection="0"/>
    <xf numFmtId="37" fontId="9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37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88" fontId="93" fillId="0" borderId="0"/>
    <xf numFmtId="0" fontId="32" fillId="90" borderId="71" applyNumberFormat="0">
      <protection locked="0"/>
    </xf>
    <xf numFmtId="0" fontId="12" fillId="0" borderId="0"/>
    <xf numFmtId="0" fontId="12" fillId="0" borderId="0"/>
    <xf numFmtId="0" fontId="12" fillId="0" borderId="0"/>
    <xf numFmtId="37" fontId="6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37" fontId="6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/>
    <xf numFmtId="0" fontId="1" fillId="0" borderId="0"/>
    <xf numFmtId="0" fontId="30" fillId="0" borderId="0"/>
    <xf numFmtId="0" fontId="12" fillId="0" borderId="0"/>
    <xf numFmtId="0" fontId="26" fillId="0" borderId="0"/>
    <xf numFmtId="168" fontId="12" fillId="0" borderId="0">
      <alignment horizontal="left" wrapText="1"/>
    </xf>
    <xf numFmtId="0" fontId="33" fillId="0" borderId="0"/>
    <xf numFmtId="37" fontId="65" fillId="0" borderId="0"/>
    <xf numFmtId="37" fontId="65" fillId="0" borderId="0"/>
    <xf numFmtId="0" fontId="33" fillId="0" borderId="0"/>
    <xf numFmtId="0" fontId="33" fillId="0" borderId="0"/>
    <xf numFmtId="175" fontId="25" fillId="0" borderId="0" applyNumberFormat="0" applyFill="0" applyBorder="0" applyAlignment="0" applyProtection="0"/>
    <xf numFmtId="0" fontId="94" fillId="86" borderId="14" applyNumberFormat="0" applyAlignment="0" applyProtection="0"/>
    <xf numFmtId="1" fontId="95" fillId="0" borderId="0" applyProtection="0">
      <alignment horizontal="right" vertical="center"/>
    </xf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0" fillId="0" borderId="0" applyFont="0" applyFill="0" applyBorder="0" applyAlignment="0" applyProtection="0"/>
    <xf numFmtId="182" fontId="59" fillId="0" borderId="0" applyFont="0" applyFill="0" applyBorder="0" applyProtection="0">
      <alignment horizontal="right"/>
    </xf>
    <xf numFmtId="0" fontId="12" fillId="0" borderId="0">
      <protection locked="0"/>
    </xf>
    <xf numFmtId="0" fontId="96" fillId="0" borderId="0">
      <protection locked="0"/>
    </xf>
    <xf numFmtId="0" fontId="12" fillId="0" borderId="0">
      <protection locked="0"/>
    </xf>
    <xf numFmtId="0" fontId="13" fillId="0" borderId="0">
      <protection locked="0"/>
    </xf>
    <xf numFmtId="0" fontId="59" fillId="0" borderId="0" applyNumberFormat="0" applyFont="0" applyFill="0" applyBorder="0" applyAlignment="0" applyProtection="0">
      <alignment horizontal="left"/>
    </xf>
    <xf numFmtId="0" fontId="59" fillId="0" borderId="0" applyNumberFormat="0" applyFont="0" applyFill="0" applyBorder="0" applyAlignment="0" applyProtection="0">
      <alignment horizontal="left"/>
    </xf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15" fontId="59" fillId="0" borderId="0" applyFont="0" applyFill="0" applyBorder="0" applyAlignment="0" applyProtection="0"/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97" fillId="0" borderId="2">
      <alignment horizontal="center"/>
    </xf>
    <xf numFmtId="0" fontId="97" fillId="0" borderId="2">
      <alignment horizontal="center"/>
    </xf>
    <xf numFmtId="0" fontId="97" fillId="0" borderId="2">
      <alignment horizontal="center"/>
    </xf>
    <xf numFmtId="0" fontId="97" fillId="0" borderId="2">
      <alignment horizontal="center"/>
    </xf>
    <xf numFmtId="3" fontId="59" fillId="0" borderId="0" applyFont="0" applyFill="0" applyBorder="0" applyAlignment="0" applyProtection="0"/>
    <xf numFmtId="3" fontId="59" fillId="0" borderId="0" applyFont="0" applyFill="0" applyBorder="0" applyAlignment="0" applyProtection="0"/>
    <xf numFmtId="3" fontId="59" fillId="0" borderId="0" applyFont="0" applyFill="0" applyBorder="0" applyAlignment="0" applyProtection="0"/>
    <xf numFmtId="0" fontId="59" fillId="103" borderId="0" applyNumberFormat="0" applyFont="0" applyBorder="0" applyAlignment="0" applyProtection="0"/>
    <xf numFmtId="0" fontId="59" fillId="103" borderId="0" applyNumberFormat="0" applyFont="0" applyBorder="0" applyAlignment="0" applyProtection="0"/>
    <xf numFmtId="0" fontId="59" fillId="103" borderId="0" applyNumberFormat="0" applyFont="0" applyBorder="0" applyAlignment="0" applyProtection="0"/>
    <xf numFmtId="192" fontId="98" fillId="0" borderId="0"/>
    <xf numFmtId="193" fontId="59" fillId="0" borderId="0" applyFont="0" applyFill="0" applyBorder="0" applyProtection="0">
      <alignment horizontal="right"/>
    </xf>
    <xf numFmtId="194" fontId="59" fillId="0" borderId="0" applyFont="0" applyFill="0" applyBorder="0" applyProtection="0">
      <alignment horizontal="right"/>
    </xf>
    <xf numFmtId="193" fontId="59" fillId="0" borderId="0" applyFont="0" applyFill="0" applyBorder="0" applyProtection="0">
      <alignment horizontal="right"/>
    </xf>
    <xf numFmtId="195" fontId="70" fillId="0" borderId="0" applyFill="0" applyBorder="0" applyProtection="0">
      <alignment horizontal="right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50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100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101" fillId="56" borderId="15" applyNumberFormat="0" applyProtection="0">
      <alignment horizontal="left" vertical="center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4" fontId="101" fillId="82" borderId="0" applyNumberFormat="0" applyProtection="0">
      <alignment horizontal="left" vertical="center" indent="1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101" fillId="64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101" fillId="60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101" fillId="62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101" fillId="104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101" fillId="66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101" fillId="105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101" fillId="74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101" fillId="72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101" fillId="106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101" fillId="99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101" fillId="108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102" fillId="108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50" fillId="99" borderId="34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101" fillId="108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102" fillId="108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50" fillId="99" borderId="15" applyNumberFormat="0" applyProtection="0">
      <alignment horizontal="left" vertical="center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103" fillId="108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0" fontId="5" fillId="0" borderId="0" applyFill="0" applyBorder="0" applyProtection="0">
      <alignment horizontal="left"/>
    </xf>
    <xf numFmtId="0" fontId="104" fillId="109" borderId="0"/>
    <xf numFmtId="49" fontId="105" fillId="109" borderId="0"/>
    <xf numFmtId="49" fontId="106" fillId="109" borderId="35"/>
    <xf numFmtId="49" fontId="106" fillId="109" borderId="0"/>
    <xf numFmtId="0" fontId="104" fillId="93" borderId="35">
      <protection locked="0"/>
    </xf>
    <xf numFmtId="0" fontId="104" fillId="109" borderId="0"/>
    <xf numFmtId="0" fontId="107" fillId="66" borderId="0"/>
    <xf numFmtId="0" fontId="59" fillId="110" borderId="36" applyNumberFormat="0" applyFont="0" applyAlignment="0" applyProtection="0"/>
    <xf numFmtId="0" fontId="12" fillId="111" borderId="0"/>
    <xf numFmtId="12" fontId="12" fillId="0" borderId="0" applyFont="0" applyFill="0" applyBorder="0" applyProtection="0">
      <alignment horizontal="right"/>
    </xf>
    <xf numFmtId="196" fontId="59" fillId="112" borderId="0" applyFont="0" applyFill="0" applyBorder="0" applyProtection="0">
      <alignment horizontal="right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168" fontId="12" fillId="0" borderId="0">
      <alignment horizontal="left" wrapText="1"/>
    </xf>
    <xf numFmtId="0" fontId="45" fillId="0" borderId="0" applyNumberFormat="0" applyBorder="0" applyAlignment="0"/>
    <xf numFmtId="0" fontId="108" fillId="0" borderId="0" applyNumberFormat="0" applyBorder="0" applyAlignment="0"/>
    <xf numFmtId="0" fontId="109" fillId="0" borderId="0" applyNumberFormat="0" applyBorder="0" applyAlignment="0"/>
    <xf numFmtId="0" fontId="108" fillId="0" borderId="0" applyNumberFormat="0" applyBorder="0" applyAlignment="0"/>
    <xf numFmtId="0" fontId="108" fillId="0" borderId="0" applyNumberFormat="0" applyBorder="0" applyAlignment="0"/>
    <xf numFmtId="0" fontId="110" fillId="0" borderId="0" applyBorder="0" applyProtection="0">
      <alignment vertical="center"/>
    </xf>
    <xf numFmtId="184" fontId="110" fillId="0" borderId="1" applyBorder="0" applyProtection="0">
      <alignment horizontal="right" vertical="center"/>
    </xf>
    <xf numFmtId="0" fontId="111" fillId="113" borderId="0" applyBorder="0" applyProtection="0">
      <alignment horizontal="centerContinuous" vertical="center"/>
    </xf>
    <xf numFmtId="0" fontId="111" fillId="114" borderId="1" applyBorder="0" applyProtection="0">
      <alignment horizontal="centerContinuous" vertical="center"/>
    </xf>
    <xf numFmtId="0" fontId="89" fillId="0" borderId="0">
      <alignment horizontal="left"/>
      <protection locked="0"/>
    </xf>
    <xf numFmtId="0" fontId="112" fillId="0" borderId="0" applyFill="0" applyBorder="0" applyProtection="0">
      <alignment horizontal="left"/>
    </xf>
    <xf numFmtId="0" fontId="78" fillId="0" borderId="4" applyFill="0" applyBorder="0" applyProtection="0">
      <alignment horizontal="left" vertical="top"/>
    </xf>
    <xf numFmtId="42" fontId="32" fillId="115" borderId="0" applyNumberFormat="0" applyFont="0" applyBorder="0" applyAlignment="0" applyProtection="0"/>
    <xf numFmtId="0" fontId="32" fillId="0" borderId="0"/>
    <xf numFmtId="0" fontId="113" fillId="0" borderId="0" applyFill="0" applyBorder="0" applyProtection="0">
      <alignment horizontal="left" vertical="top"/>
    </xf>
    <xf numFmtId="0" fontId="114" fillId="0" borderId="0" applyFill="0" applyBorder="0" applyAlignment="0" applyProtection="0"/>
    <xf numFmtId="0" fontId="49" fillId="0" borderId="37" applyNumberFormat="0" applyFill="0" applyAlignment="0" applyProtection="0"/>
    <xf numFmtId="3" fontId="75" fillId="0" borderId="5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97" fontId="59" fillId="0" borderId="0">
      <alignment horizontal="left"/>
      <protection locked="0"/>
    </xf>
    <xf numFmtId="175" fontId="115" fillId="0" borderId="0"/>
    <xf numFmtId="38" fontId="32" fillId="56" borderId="0" applyNumberFormat="0" applyBorder="0" applyAlignment="0" applyProtection="0"/>
    <xf numFmtId="37" fontId="32" fillId="30" borderId="0" applyNumberFormat="0" applyBorder="0" applyAlignment="0" applyProtection="0"/>
    <xf numFmtId="37" fontId="32" fillId="0" borderId="0"/>
    <xf numFmtId="37" fontId="32" fillId="56" borderId="0" applyNumberFormat="0" applyBorder="0" applyAlignment="0" applyProtection="0"/>
    <xf numFmtId="3" fontId="116" fillId="0" borderId="32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89" fillId="0" borderId="2">
      <alignment horizontal="right"/>
    </xf>
    <xf numFmtId="37" fontId="32" fillId="0" borderId="0"/>
    <xf numFmtId="198" fontId="32" fillId="0" borderId="0"/>
    <xf numFmtId="37" fontId="32" fillId="0" borderId="0"/>
    <xf numFmtId="0" fontId="12" fillId="0" borderId="0"/>
    <xf numFmtId="0" fontId="12" fillId="0" borderId="0"/>
    <xf numFmtId="43" fontId="30" fillId="0" borderId="0" applyFont="0" applyFill="0" applyBorder="0" applyAlignment="0" applyProtection="0"/>
    <xf numFmtId="0" fontId="30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37" fillId="44" borderId="9" applyNumberFormat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17" fillId="64" borderId="38" applyNumberFormat="0" applyProtection="0">
      <alignment vertical="center"/>
    </xf>
    <xf numFmtId="4" fontId="28" fillId="105" borderId="38" applyNumberFormat="0" applyProtection="0">
      <alignment vertical="center"/>
    </xf>
    <xf numFmtId="4" fontId="117" fillId="106" borderId="38" applyNumberFormat="0" applyProtection="0">
      <alignment vertical="center"/>
    </xf>
    <xf numFmtId="4" fontId="118" fillId="64" borderId="38" applyNumberFormat="0" applyProtection="0">
      <alignment vertical="center"/>
    </xf>
    <xf numFmtId="4" fontId="119" fillId="93" borderId="38" applyNumberFormat="0" applyProtection="0">
      <alignment horizontal="left" vertical="center" indent="1"/>
    </xf>
    <xf numFmtId="4" fontId="83" fillId="93" borderId="38" applyNumberFormat="0" applyProtection="0">
      <alignment vertical="center"/>
    </xf>
    <xf numFmtId="4" fontId="120" fillId="93" borderId="38" applyNumberFormat="0" applyProtection="0">
      <alignment vertical="center"/>
    </xf>
    <xf numFmtId="4" fontId="121" fillId="91" borderId="3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12" fillId="0" borderId="0"/>
    <xf numFmtId="0" fontId="44" fillId="51" borderId="14" applyNumberFormat="0" applyAlignment="0" applyProtection="0"/>
    <xf numFmtId="4" fontId="45" fillId="56" borderId="14" applyNumberFormat="0" applyProtection="0">
      <alignment vertical="center"/>
    </xf>
    <xf numFmtId="4" fontId="46" fillId="56" borderId="14" applyNumberFormat="0" applyProtection="0">
      <alignment vertical="center"/>
    </xf>
    <xf numFmtId="0" fontId="42" fillId="48" borderId="8" applyNumberFormat="0" applyAlignment="0" applyProtection="0"/>
    <xf numFmtId="4" fontId="45" fillId="56" borderId="14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0" fontId="48" fillId="57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41" fillId="0" borderId="12" applyNumberFormat="0" applyFill="0" applyAlignment="0" applyProtection="0"/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45" fillId="60" borderId="14" applyNumberFormat="0" applyProtection="0">
      <alignment horizontal="right" vertical="center"/>
    </xf>
    <xf numFmtId="4" fontId="45" fillId="62" borderId="14" applyNumberFormat="0" applyProtection="0">
      <alignment horizontal="right" vertical="center"/>
    </xf>
    <xf numFmtId="4" fontId="45" fillId="64" borderId="14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45" fillId="66" borderId="14" applyNumberFormat="0" applyProtection="0">
      <alignment horizontal="right" vertical="center"/>
    </xf>
    <xf numFmtId="4" fontId="45" fillId="68" borderId="14" applyNumberFormat="0" applyProtection="0">
      <alignment horizontal="right" vertical="center"/>
    </xf>
    <xf numFmtId="4" fontId="45" fillId="70" borderId="14" applyNumberFormat="0" applyProtection="0">
      <alignment horizontal="right" vertical="center"/>
    </xf>
    <xf numFmtId="4" fontId="45" fillId="72" borderId="14" applyNumberFormat="0" applyProtection="0">
      <alignment horizontal="right" vertical="center"/>
    </xf>
    <xf numFmtId="4" fontId="45" fillId="74" borderId="14" applyNumberFormat="0" applyProtection="0">
      <alignment horizontal="right" vertical="center"/>
    </xf>
    <xf numFmtId="4" fontId="45" fillId="76" borderId="14" applyNumberFormat="0" applyProtection="0">
      <alignment horizontal="right" vertical="center"/>
    </xf>
    <xf numFmtId="4" fontId="49" fillId="78" borderId="14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45" fillId="80" borderId="17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0" fontId="36" fillId="51" borderId="8" applyNumberFormat="0" applyAlignment="0" applyProtection="0"/>
    <xf numFmtId="4" fontId="12" fillId="81" borderId="16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1" borderId="15" applyNumberFormat="0" applyProtection="0">
      <alignment horizontal="left" vertical="top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32" fillId="83" borderId="15" applyNumberFormat="0" applyProtection="0">
      <alignment horizontal="left" vertical="top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32" fillId="89" borderId="15" applyNumberFormat="0" applyProtection="0">
      <alignment horizontal="left" vertical="top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84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90" borderId="18" applyNumberFormat="0">
      <protection locked="0"/>
    </xf>
    <xf numFmtId="0" fontId="25" fillId="81" borderId="19" applyBorder="0"/>
    <xf numFmtId="4" fontId="45" fillId="91" borderId="14" applyNumberFormat="0" applyProtection="0">
      <alignment vertical="center"/>
    </xf>
    <xf numFmtId="4" fontId="51" fillId="92" borderId="15" applyNumberFormat="0" applyProtection="0">
      <alignment vertical="center"/>
    </xf>
    <xf numFmtId="4" fontId="46" fillId="91" borderId="14" applyNumberFormat="0" applyProtection="0">
      <alignment vertical="center"/>
    </xf>
    <xf numFmtId="4" fontId="47" fillId="91" borderId="20" applyNumberFormat="0" applyProtection="0">
      <alignment vertical="center"/>
    </xf>
    <xf numFmtId="4" fontId="45" fillId="91" borderId="14" applyNumberFormat="0" applyProtection="0">
      <alignment horizontal="left" vertical="center" indent="1"/>
    </xf>
    <xf numFmtId="4" fontId="51" fillId="86" borderId="15" applyNumberFormat="0" applyProtection="0">
      <alignment horizontal="left" vertical="center" indent="1"/>
    </xf>
    <xf numFmtId="4" fontId="45" fillId="91" borderId="14" applyNumberFormat="0" applyProtection="0">
      <alignment horizontal="left" vertical="center" indent="1"/>
    </xf>
    <xf numFmtId="0" fontId="51" fillId="92" borderId="15" applyNumberFormat="0" applyProtection="0">
      <alignment horizontal="left" vertical="top" indent="1"/>
    </xf>
    <xf numFmtId="4" fontId="45" fillId="80" borderId="14" applyNumberFormat="0" applyProtection="0">
      <alignment horizontal="right" vertical="center"/>
    </xf>
    <xf numFmtId="4" fontId="46" fillId="80" borderId="14" applyNumberFormat="0" applyProtection="0">
      <alignment horizontal="right" vertical="center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51" fillId="83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53" fillId="94" borderId="16" applyNumberFormat="0" applyProtection="0">
      <alignment horizontal="left" vertical="center" indent="1"/>
    </xf>
    <xf numFmtId="0" fontId="32" fillId="95" borderId="20"/>
    <xf numFmtId="4" fontId="54" fillId="80" borderId="14" applyNumberFormat="0" applyProtection="0">
      <alignment horizontal="right" vertical="center"/>
    </xf>
    <xf numFmtId="0" fontId="38" fillId="0" borderId="21" applyNumberFormat="0" applyFill="0" applyAlignment="0" applyProtection="0"/>
    <xf numFmtId="0" fontId="63" fillId="0" borderId="23" applyNumberFormat="0" applyFill="0" applyProtection="0">
      <alignment horizontal="center"/>
    </xf>
    <xf numFmtId="4" fontId="55" fillId="90" borderId="8" applyNumberFormat="0" applyProtection="0">
      <alignment horizontal="right" vertical="center"/>
    </xf>
    <xf numFmtId="4" fontId="32" fillId="59" borderId="8" applyNumberFormat="0" applyProtection="0">
      <alignment horizontal="left" vertical="center" indent="1"/>
    </xf>
    <xf numFmtId="4" fontId="47" fillId="93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0" fontId="32" fillId="90" borderId="18" applyNumberFormat="0">
      <protection locked="0"/>
    </xf>
    <xf numFmtId="0" fontId="60" fillId="92" borderId="22" applyNumberFormat="0" applyFont="0" applyAlignment="0" applyProtection="0"/>
    <xf numFmtId="0" fontId="12" fillId="87" borderId="14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4" fontId="32" fillId="8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59" borderId="8" applyNumberFormat="0" applyProtection="0">
      <alignment horizontal="left" vertical="center" indent="1"/>
    </xf>
    <xf numFmtId="0" fontId="83" fillId="0" borderId="31" applyNumberFormat="0" applyFill="0" applyAlignment="0" applyProtection="0"/>
    <xf numFmtId="0" fontId="31" fillId="0" borderId="25" applyFill="0" applyProtection="0">
      <alignment horizontal="right"/>
    </xf>
    <xf numFmtId="0" fontId="72" fillId="86" borderId="26" applyNumberFormat="0" applyAlignment="0" applyProtection="0"/>
    <xf numFmtId="8" fontId="12" fillId="0" borderId="27" applyFont="0" applyFill="0" applyBorder="0" applyProtection="0">
      <alignment horizontal="right"/>
    </xf>
    <xf numFmtId="0" fontId="73" fillId="100" borderId="9" applyNumberFormat="0" applyAlignment="0" applyProtection="0"/>
    <xf numFmtId="10" fontId="32" fillId="91" borderId="20" applyNumberFormat="0" applyBorder="0" applyAlignment="0" applyProtection="0"/>
    <xf numFmtId="0" fontId="88" fillId="102" borderId="26" applyNumberFormat="0" applyAlignment="0" applyProtection="0"/>
    <xf numFmtId="0" fontId="89" fillId="0" borderId="2">
      <alignment horizontal="right"/>
    </xf>
    <xf numFmtId="0" fontId="89" fillId="0" borderId="2">
      <alignment horizontal="left"/>
    </xf>
    <xf numFmtId="189" fontId="75" fillId="0" borderId="3">
      <alignment horizontal="right"/>
    </xf>
    <xf numFmtId="0" fontId="94" fillId="86" borderId="14" applyNumberFormat="0" applyAlignment="0" applyProtection="0"/>
    <xf numFmtId="0" fontId="32" fillId="84" borderId="8" applyNumberFormat="0" applyProtection="0">
      <alignment horizontal="left" vertical="center" indent="1"/>
    </xf>
    <xf numFmtId="4" fontId="32" fillId="63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56" borderId="8" applyNumberFormat="0" applyProtection="0">
      <alignment horizontal="left" vertical="center" indent="1"/>
    </xf>
    <xf numFmtId="4" fontId="47" fillId="56" borderId="8" applyNumberFormat="0" applyProtection="0">
      <alignment vertical="center"/>
    </xf>
    <xf numFmtId="0" fontId="97" fillId="0" borderId="2">
      <alignment horizontal="center"/>
    </xf>
    <xf numFmtId="0" fontId="97" fillId="0" borderId="2">
      <alignment horizontal="center"/>
    </xf>
    <xf numFmtId="0" fontId="97" fillId="0" borderId="2">
      <alignment horizontal="center"/>
    </xf>
    <xf numFmtId="4" fontId="32" fillId="57" borderId="8" applyNumberFormat="0" applyProtection="0">
      <alignment vertical="center"/>
    </xf>
    <xf numFmtId="0" fontId="32" fillId="47" borderId="8" applyNumberFormat="0" applyFont="0" applyAlignment="0" applyProtection="0"/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49" fillId="57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100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99" fillId="56" borderId="15" applyNumberFormat="0" applyProtection="0">
      <alignment vertical="center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4" fontId="49" fillId="56" borderId="15" applyNumberFormat="0" applyProtection="0">
      <alignment horizontal="left" vertical="center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0" fontId="49" fillId="56" borderId="15" applyNumberFormat="0" applyProtection="0">
      <alignment horizontal="left" vertical="top" indent="1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101" fillId="64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61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101" fillId="60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97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101" fillId="62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5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101" fillId="104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7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101" fillId="66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69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101" fillId="105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1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101" fillId="74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101" fillId="72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5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101" fillId="106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77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101" fillId="99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4" fontId="45" fillId="83" borderId="15" applyNumberFormat="0" applyProtection="0">
      <alignment horizontal="right" vertical="center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center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82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center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107" borderId="15" applyNumberFormat="0" applyProtection="0">
      <alignment horizontal="left" vertical="top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center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99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center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0" fontId="12" fillId="108" borderId="15" applyNumberFormat="0" applyProtection="0">
      <alignment horizontal="left" vertical="top" indent="1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101" fillId="108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102" fillId="108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6" fillId="91" borderId="15" applyNumberFormat="0" applyProtection="0">
      <alignment vertical="center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50" fillId="99" borderId="34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0" fontId="45" fillId="91" borderId="15" applyNumberFormat="0" applyProtection="0">
      <alignment horizontal="left" vertical="top" indent="1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5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102" fillId="108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6" fillId="84" borderId="15" applyNumberFormat="0" applyProtection="0">
      <alignment horizontal="right" vertical="center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4" fontId="45" fillId="83" borderId="15" applyNumberFormat="0" applyProtection="0">
      <alignment horizontal="left" vertical="center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0" fontId="45" fillId="107" borderId="15" applyNumberFormat="0" applyProtection="0">
      <alignment horizontal="left" vertical="top" indent="1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103" fillId="108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4" fontId="54" fillId="84" borderId="15" applyNumberFormat="0" applyProtection="0">
      <alignment horizontal="right" vertical="center"/>
    </xf>
    <xf numFmtId="0" fontId="59" fillId="110" borderId="36" applyNumberFormat="0" applyFont="0" applyAlignment="0" applyProtection="0"/>
    <xf numFmtId="0" fontId="49" fillId="0" borderId="37" applyNumberFormat="0" applyFill="0" applyAlignment="0" applyProtection="0"/>
    <xf numFmtId="0" fontId="89" fillId="0" borderId="2">
      <alignment horizontal="right"/>
    </xf>
    <xf numFmtId="4" fontId="32" fillId="77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50" fillId="56" borderId="15" applyNumberFormat="0" applyProtection="0">
      <alignment vertical="center"/>
    </xf>
    <xf numFmtId="4" fontId="101" fillId="56" borderId="15" applyNumberFormat="0" applyProtection="0">
      <alignment horizontal="left" vertical="center" indent="1"/>
    </xf>
    <xf numFmtId="4" fontId="101" fillId="82" borderId="0" applyNumberFormat="0" applyProtection="0">
      <alignment horizontal="left" vertical="center" indent="1"/>
    </xf>
    <xf numFmtId="4" fontId="101" fillId="108" borderId="15" applyNumberFormat="0" applyProtection="0">
      <alignment horizontal="right" vertical="center"/>
    </xf>
    <xf numFmtId="4" fontId="50" fillId="99" borderId="15" applyNumberFormat="0" applyProtection="0">
      <alignment horizontal="left" vertical="center" indent="1"/>
    </xf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12" fillId="0" borderId="0"/>
    <xf numFmtId="0" fontId="32" fillId="47" borderId="8" applyNumberFormat="0" applyFont="0" applyAlignment="0" applyProtection="0"/>
    <xf numFmtId="0" fontId="32" fillId="47" borderId="8" applyNumberFormat="0" applyFont="0" applyAlignment="0" applyProtection="0"/>
    <xf numFmtId="0" fontId="32" fillId="47" borderId="8" applyNumberFormat="0" applyFont="0" applyAlignment="0" applyProtection="0"/>
    <xf numFmtId="9" fontId="12" fillId="0" borderId="0" applyFont="0" applyFill="0" applyBorder="0" applyAlignment="0" applyProtection="0"/>
    <xf numFmtId="4" fontId="45" fillId="56" borderId="14" applyNumberFormat="0" applyProtection="0">
      <alignment vertical="center"/>
    </xf>
    <xf numFmtId="4" fontId="46" fillId="56" borderId="14" applyNumberFormat="0" applyProtection="0">
      <alignment vertical="center"/>
    </xf>
    <xf numFmtId="4" fontId="47" fillId="56" borderId="8" applyNumberFormat="0" applyProtection="0">
      <alignment vertical="center"/>
    </xf>
    <xf numFmtId="4" fontId="45" fillId="56" borderId="14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0" fontId="48" fillId="57" borderId="15" applyNumberFormat="0" applyProtection="0">
      <alignment horizontal="left" vertical="top" indent="1"/>
    </xf>
    <xf numFmtId="4" fontId="32" fillId="59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45" fillId="60" borderId="14" applyNumberFormat="0" applyProtection="0">
      <alignment horizontal="right" vertical="center"/>
    </xf>
    <xf numFmtId="4" fontId="45" fillId="62" borderId="14" applyNumberFormat="0" applyProtection="0">
      <alignment horizontal="right" vertical="center"/>
    </xf>
    <xf numFmtId="4" fontId="45" fillId="64" borderId="14" applyNumberFormat="0" applyProtection="0">
      <alignment horizontal="right" vertical="center"/>
    </xf>
    <xf numFmtId="4" fontId="45" fillId="66" borderId="14" applyNumberFormat="0" applyProtection="0">
      <alignment horizontal="right" vertical="center"/>
    </xf>
    <xf numFmtId="4" fontId="45" fillId="68" borderId="14" applyNumberFormat="0" applyProtection="0">
      <alignment horizontal="right" vertical="center"/>
    </xf>
    <xf numFmtId="4" fontId="45" fillId="70" borderId="14" applyNumberFormat="0" applyProtection="0">
      <alignment horizontal="right" vertical="center"/>
    </xf>
    <xf numFmtId="4" fontId="45" fillId="72" borderId="14" applyNumberFormat="0" applyProtection="0">
      <alignment horizontal="right" vertical="center"/>
    </xf>
    <xf numFmtId="4" fontId="45" fillId="74" borderId="14" applyNumberFormat="0" applyProtection="0">
      <alignment horizontal="right" vertical="center"/>
    </xf>
    <xf numFmtId="4" fontId="45" fillId="76" borderId="14" applyNumberFormat="0" applyProtection="0">
      <alignment horizontal="right" vertical="center"/>
    </xf>
    <xf numFmtId="4" fontId="49" fillId="78" borderId="14" applyNumberFormat="0" applyProtection="0">
      <alignment horizontal="left" vertical="center" indent="1"/>
    </xf>
    <xf numFmtId="4" fontId="45" fillId="80" borderId="17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4" fontId="50" fillId="82" borderId="0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1" borderId="15" applyNumberFormat="0" applyProtection="0">
      <alignment horizontal="left" vertical="top" indent="1"/>
    </xf>
    <xf numFmtId="0" fontId="32" fillId="81" borderId="15" applyNumberFormat="0" applyProtection="0">
      <alignment horizontal="left" vertical="top" indent="1"/>
    </xf>
    <xf numFmtId="0" fontId="32" fillId="81" borderId="15" applyNumberFormat="0" applyProtection="0">
      <alignment horizontal="left" vertical="top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32" fillId="83" borderId="15" applyNumberFormat="0" applyProtection="0">
      <alignment horizontal="left" vertical="top" indent="1"/>
    </xf>
    <xf numFmtId="0" fontId="32" fillId="83" borderId="15" applyNumberFormat="0" applyProtection="0">
      <alignment horizontal="left" vertical="top" indent="1"/>
    </xf>
    <xf numFmtId="0" fontId="32" fillId="83" borderId="15" applyNumberFormat="0" applyProtection="0">
      <alignment horizontal="left" vertical="top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32" fillId="89" borderId="15" applyNumberFormat="0" applyProtection="0">
      <alignment horizontal="left" vertical="top" indent="1"/>
    </xf>
    <xf numFmtId="0" fontId="32" fillId="89" borderId="15" applyNumberFormat="0" applyProtection="0">
      <alignment horizontal="left" vertical="top" indent="1"/>
    </xf>
    <xf numFmtId="0" fontId="32" fillId="89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84" borderId="15" applyNumberFormat="0" applyProtection="0">
      <alignment horizontal="left" vertical="top" indent="1"/>
    </xf>
    <xf numFmtId="0" fontId="32" fillId="84" borderId="15" applyNumberFormat="0" applyProtection="0">
      <alignment horizontal="left" vertical="top" indent="1"/>
    </xf>
    <xf numFmtId="0" fontId="32" fillId="84" borderId="15" applyNumberFormat="0" applyProtection="0">
      <alignment horizontal="left" vertical="top" indent="1"/>
    </xf>
    <xf numFmtId="0" fontId="32" fillId="90" borderId="18" applyNumberFormat="0">
      <protection locked="0"/>
    </xf>
    <xf numFmtId="0" fontId="32" fillId="90" borderId="18" applyNumberFormat="0">
      <protection locked="0"/>
    </xf>
    <xf numFmtId="0" fontId="32" fillId="90" borderId="18" applyNumberFormat="0">
      <protection locked="0"/>
    </xf>
    <xf numFmtId="0" fontId="32" fillId="90" borderId="18" applyNumberFormat="0">
      <protection locked="0"/>
    </xf>
    <xf numFmtId="4" fontId="45" fillId="91" borderId="14" applyNumberFormat="0" applyProtection="0">
      <alignment vertical="center"/>
    </xf>
    <xf numFmtId="4" fontId="51" fillId="92" borderId="15" applyNumberFormat="0" applyProtection="0">
      <alignment vertical="center"/>
    </xf>
    <xf numFmtId="4" fontId="46" fillId="91" borderId="14" applyNumberFormat="0" applyProtection="0">
      <alignment vertical="center"/>
    </xf>
    <xf numFmtId="4" fontId="47" fillId="91" borderId="20" applyNumberFormat="0" applyProtection="0">
      <alignment vertical="center"/>
    </xf>
    <xf numFmtId="4" fontId="45" fillId="91" borderId="14" applyNumberFormat="0" applyProtection="0">
      <alignment horizontal="left" vertical="center" indent="1"/>
    </xf>
    <xf numFmtId="4" fontId="51" fillId="86" borderId="15" applyNumberFormat="0" applyProtection="0">
      <alignment horizontal="left" vertical="center" indent="1"/>
    </xf>
    <xf numFmtId="4" fontId="45" fillId="91" borderId="14" applyNumberFormat="0" applyProtection="0">
      <alignment horizontal="left" vertical="center" indent="1"/>
    </xf>
    <xf numFmtId="0" fontId="51" fillId="92" borderId="15" applyNumberFormat="0" applyProtection="0">
      <alignment horizontal="left" vertical="top" indent="1"/>
    </xf>
    <xf numFmtId="4" fontId="45" fillId="0" borderId="14" applyNumberFormat="0" applyProtection="0">
      <alignment horizontal="right" vertical="center"/>
    </xf>
    <xf numFmtId="4" fontId="46" fillId="80" borderId="14" applyNumberFormat="0" applyProtection="0">
      <alignment horizontal="right" vertical="center"/>
    </xf>
    <xf numFmtId="4" fontId="47" fillId="93" borderId="8" applyNumberFormat="0" applyProtection="0">
      <alignment horizontal="right" vertical="center"/>
    </xf>
    <xf numFmtId="4" fontId="32" fillId="59" borderId="8" applyNumberFormat="0" applyProtection="0">
      <alignment horizontal="left" vertical="center" indent="1"/>
    </xf>
    <xf numFmtId="0" fontId="12" fillId="0" borderId="14" applyNumberFormat="0" applyProtection="0">
      <alignment horizontal="left" vertical="center" indent="1"/>
    </xf>
    <xf numFmtId="0" fontId="12" fillId="0" borderId="14" applyNumberFormat="0" applyProtection="0">
      <alignment horizontal="left" vertical="center" indent="1"/>
    </xf>
    <xf numFmtId="0" fontId="32" fillId="95" borderId="20"/>
    <xf numFmtId="4" fontId="54" fillId="80" borderId="14" applyNumberFormat="0" applyProtection="0">
      <alignment horizontal="right" vertical="center"/>
    </xf>
    <xf numFmtId="4" fontId="55" fillId="90" borderId="8" applyNumberFormat="0" applyProtection="0">
      <alignment horizontal="right" vertical="center"/>
    </xf>
    <xf numFmtId="0" fontId="122" fillId="0" borderId="0"/>
    <xf numFmtId="0" fontId="123" fillId="7" borderId="0" applyNumberFormat="0" applyBorder="0" applyAlignment="0" applyProtection="0"/>
    <xf numFmtId="0" fontId="123" fillId="11" borderId="0" applyNumberFormat="0" applyBorder="0" applyAlignment="0" applyProtection="0"/>
    <xf numFmtId="0" fontId="123" fillId="15" borderId="0" applyNumberFormat="0" applyBorder="0" applyAlignment="0" applyProtection="0"/>
    <xf numFmtId="0" fontId="123" fillId="19" borderId="0" applyNumberFormat="0" applyBorder="0" applyAlignment="0" applyProtection="0"/>
    <xf numFmtId="0" fontId="123" fillId="23" borderId="0" applyNumberFormat="0" applyBorder="0" applyAlignment="0" applyProtection="0"/>
    <xf numFmtId="0" fontId="123" fillId="27" borderId="0" applyNumberFormat="0" applyBorder="0" applyAlignment="0" applyProtection="0"/>
    <xf numFmtId="0" fontId="123" fillId="8" borderId="0" applyNumberFormat="0" applyBorder="0" applyAlignment="0" applyProtection="0"/>
    <xf numFmtId="0" fontId="123" fillId="12" borderId="0" applyNumberFormat="0" applyBorder="0" applyAlignment="0" applyProtection="0"/>
    <xf numFmtId="0" fontId="123" fillId="16" borderId="0" applyNumberFormat="0" applyBorder="0" applyAlignment="0" applyProtection="0"/>
    <xf numFmtId="0" fontId="123" fillId="20" borderId="0" applyNumberFormat="0" applyBorder="0" applyAlignment="0" applyProtection="0"/>
    <xf numFmtId="0" fontId="123" fillId="24" borderId="0" applyNumberFormat="0" applyBorder="0" applyAlignment="0" applyProtection="0"/>
    <xf numFmtId="0" fontId="123" fillId="28" borderId="0" applyNumberFormat="0" applyBorder="0" applyAlignment="0" applyProtection="0"/>
    <xf numFmtId="0" fontId="124" fillId="9" borderId="0" applyNumberFormat="0" applyBorder="0" applyAlignment="0" applyProtection="0"/>
    <xf numFmtId="0" fontId="124" fillId="13" borderId="0" applyNumberFormat="0" applyBorder="0" applyAlignment="0" applyProtection="0"/>
    <xf numFmtId="0" fontId="124" fillId="17" borderId="0" applyNumberFormat="0" applyBorder="0" applyAlignment="0" applyProtection="0"/>
    <xf numFmtId="0" fontId="124" fillId="21" borderId="0" applyNumberFormat="0" applyBorder="0" applyAlignment="0" applyProtection="0"/>
    <xf numFmtId="0" fontId="124" fillId="25" borderId="0" applyNumberFormat="0" applyBorder="0" applyAlignment="0" applyProtection="0"/>
    <xf numFmtId="0" fontId="124" fillId="29" borderId="0" applyNumberFormat="0" applyBorder="0" applyAlignment="0" applyProtection="0"/>
    <xf numFmtId="0" fontId="124" fillId="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4" fillId="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4" fillId="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4" fillId="1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4" fillId="1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4" fillId="10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4" fillId="14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124" fillId="14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124" fillId="14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124" fillId="18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124" fillId="18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124" fillId="18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124" fillId="22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4" fillId="22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4" fillId="22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4" fillId="26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24" fillId="26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24" fillId="26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5" fillId="47" borderId="0" applyNumberFormat="0" applyBorder="0" applyAlignment="0" applyProtection="0"/>
    <xf numFmtId="0" fontId="36" fillId="51" borderId="8" applyNumberFormat="0" applyAlignment="0" applyProtection="0"/>
    <xf numFmtId="0" fontId="37" fillId="44" borderId="9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99" fontId="125" fillId="0" borderId="0" applyFont="0">
      <alignment horizontal="center"/>
    </xf>
    <xf numFmtId="0" fontId="126" fillId="0" borderId="0" applyNumberFormat="0" applyFill="0" applyBorder="0" applyAlignment="0" applyProtection="0"/>
    <xf numFmtId="1" fontId="66" fillId="0" borderId="0" applyFo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48" borderId="8" applyNumberFormat="0" applyAlignment="0" applyProtection="0"/>
    <xf numFmtId="0" fontId="43" fillId="0" borderId="13" applyNumberFormat="0" applyFill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37" fontId="92" fillId="0" borderId="0"/>
    <xf numFmtId="37" fontId="92" fillId="0" borderId="0"/>
    <xf numFmtId="37" fontId="92" fillId="0" borderId="0"/>
    <xf numFmtId="37" fontId="92" fillId="0" borderId="0"/>
    <xf numFmtId="0" fontId="32" fillId="55" borderId="0"/>
    <xf numFmtId="0" fontId="122" fillId="0" borderId="0"/>
    <xf numFmtId="0" fontId="32" fillId="55" borderId="0"/>
    <xf numFmtId="0" fontId="12" fillId="0" borderId="0"/>
    <xf numFmtId="0" fontId="32" fillId="55" borderId="0"/>
    <xf numFmtId="0" fontId="32" fillId="55" borderId="0"/>
    <xf numFmtId="0" fontId="32" fillId="55" borderId="0"/>
    <xf numFmtId="0" fontId="32" fillId="55" borderId="0"/>
    <xf numFmtId="0" fontId="44" fillId="51" borderId="14" applyNumberFormat="0" applyAlignment="0" applyProtection="0"/>
    <xf numFmtId="9" fontId="12" fillId="0" borderId="0" applyFont="0" applyFill="0" applyBorder="0" applyAlignment="0" applyProtection="0"/>
    <xf numFmtId="0" fontId="97" fillId="0" borderId="2">
      <alignment horizont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45" fillId="56" borderId="14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45" fillId="56" borderId="14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4" fontId="45" fillId="56" borderId="14" applyNumberFormat="0" applyProtection="0">
      <alignment horizontal="left" vertical="center" indent="1"/>
    </xf>
    <xf numFmtId="0" fontId="49" fillId="56" borderId="15" applyNumberFormat="0" applyProtection="0">
      <alignment horizontal="left" vertical="top" indent="1"/>
    </xf>
    <xf numFmtId="4" fontId="49" fillId="107" borderId="0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45" fillId="60" borderId="14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45" fillId="62" borderId="14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45" fillId="64" borderId="14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32" fillId="65" borderId="16" applyNumberFormat="0" applyProtection="0">
      <alignment horizontal="right" vertical="center"/>
    </xf>
    <xf numFmtId="4" fontId="45" fillId="66" borderId="14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45" fillId="68" borderId="14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45" fillId="70" borderId="14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45" fillId="72" borderId="14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45" fillId="74" borderId="14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45" fillId="76" borderId="14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49" fillId="79" borderId="39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32" fillId="79" borderId="16" applyNumberFormat="0" applyProtection="0">
      <alignment horizontal="left" vertical="center" indent="1"/>
    </xf>
    <xf numFmtId="4" fontId="49" fillId="79" borderId="39" applyNumberFormat="0" applyProtection="0">
      <alignment horizontal="left" vertical="center" indent="1"/>
    </xf>
    <xf numFmtId="4" fontId="45" fillId="80" borderId="17" applyNumberFormat="0" applyProtection="0">
      <alignment horizontal="left" vertical="center" indent="1"/>
    </xf>
    <xf numFmtId="4" fontId="45" fillId="84" borderId="0" applyNumberFormat="0" applyProtection="0">
      <alignment horizontal="left" vertical="center" indent="1"/>
    </xf>
    <xf numFmtId="4" fontId="45" fillId="80" borderId="17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4" fontId="45" fillId="84" borderId="0" applyNumberFormat="0" applyProtection="0">
      <alignment horizontal="left" vertical="center" indent="1"/>
    </xf>
    <xf numFmtId="4" fontId="50" fillId="82" borderId="0" applyNumberFormat="0" applyProtection="0">
      <alignment horizontal="left" vertical="center" indent="1"/>
    </xf>
    <xf numFmtId="4" fontId="12" fillId="81" borderId="16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45" fillId="84" borderId="0" applyNumberFormat="0" applyProtection="0">
      <alignment horizontal="left" vertical="center" indent="1"/>
    </xf>
    <xf numFmtId="4" fontId="45" fillId="84" borderId="0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45" fillId="80" borderId="14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32" fillId="84" borderId="16" applyNumberFormat="0" applyProtection="0">
      <alignment horizontal="left" vertical="center" indent="1"/>
    </xf>
    <xf numFmtId="4" fontId="45" fillId="107" borderId="0" applyNumberFormat="0" applyProtection="0">
      <alignment horizontal="left" vertical="center" indent="1"/>
    </xf>
    <xf numFmtId="4" fontId="45" fillId="107" borderId="0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45" fillId="85" borderId="14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4" fontId="32" fillId="83" borderId="16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12" fillId="85" borderId="14" applyNumberFormat="0" applyProtection="0">
      <alignment horizontal="left" vertical="center" indent="1"/>
    </xf>
    <xf numFmtId="0" fontId="32" fillId="81" borderId="15" applyNumberFormat="0" applyProtection="0">
      <alignment horizontal="left" vertical="top" indent="1"/>
    </xf>
    <xf numFmtId="0" fontId="12" fillId="87" borderId="14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12" fillId="87" borderId="14" applyNumberFormat="0" applyProtection="0">
      <alignment horizontal="left" vertical="center" indent="1"/>
    </xf>
    <xf numFmtId="0" fontId="32" fillId="83" borderId="15" applyNumberFormat="0" applyProtection="0">
      <alignment horizontal="left" vertical="top" indent="1"/>
    </xf>
    <xf numFmtId="0" fontId="12" fillId="30" borderId="14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12" fillId="30" borderId="14" applyNumberFormat="0" applyProtection="0">
      <alignment horizontal="left" vertical="center" indent="1"/>
    </xf>
    <xf numFmtId="0" fontId="32" fillId="89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12" fillId="58" borderId="14" applyNumberFormat="0" applyProtection="0">
      <alignment horizontal="left" vertical="center" indent="1"/>
    </xf>
    <xf numFmtId="0" fontId="32" fillId="84" borderId="15" applyNumberFormat="0" applyProtection="0">
      <alignment horizontal="left" vertical="top" indent="1"/>
    </xf>
    <xf numFmtId="4" fontId="45" fillId="91" borderId="14" applyNumberFormat="0" applyProtection="0">
      <alignment vertical="center"/>
    </xf>
    <xf numFmtId="4" fontId="45" fillId="91" borderId="15" applyNumberFormat="0" applyProtection="0">
      <alignment vertical="center"/>
    </xf>
    <xf numFmtId="4" fontId="45" fillId="91" borderId="14" applyNumberFormat="0" applyProtection="0">
      <alignment vertical="center"/>
    </xf>
    <xf numFmtId="4" fontId="45" fillId="91" borderId="14" applyNumberFormat="0" applyProtection="0">
      <alignment horizontal="left" vertical="center" indent="1"/>
    </xf>
    <xf numFmtId="4" fontId="45" fillId="91" borderId="15" applyNumberFormat="0" applyProtection="0">
      <alignment horizontal="left" vertical="center" indent="1"/>
    </xf>
    <xf numFmtId="4" fontId="45" fillId="91" borderId="14" applyNumberFormat="0" applyProtection="0">
      <alignment horizontal="left" vertical="center" indent="1"/>
    </xf>
    <xf numFmtId="4" fontId="45" fillId="91" borderId="14" applyNumberFormat="0" applyProtection="0">
      <alignment horizontal="left" vertical="center" indent="1"/>
    </xf>
    <xf numFmtId="0" fontId="45" fillId="91" borderId="15" applyNumberFormat="0" applyProtection="0">
      <alignment horizontal="left" vertical="top" indent="1"/>
    </xf>
    <xf numFmtId="4" fontId="45" fillId="91" borderId="14" applyNumberFormat="0" applyProtection="0">
      <alignment horizontal="left" vertical="center" indent="1"/>
    </xf>
    <xf numFmtId="4" fontId="45" fillId="0" borderId="14" applyNumberFormat="0" applyProtection="0">
      <alignment horizontal="right" vertical="center"/>
    </xf>
    <xf numFmtId="4" fontId="45" fillId="0" borderId="14" applyNumberFormat="0" applyProtection="0">
      <alignment horizontal="right" vertical="center"/>
    </xf>
    <xf numFmtId="4" fontId="45" fillId="0" borderId="15" applyNumberFormat="0" applyProtection="0">
      <alignment horizontal="right" vertical="center"/>
    </xf>
    <xf numFmtId="4" fontId="45" fillId="0" borderId="15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45" fillId="0" borderId="14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0" fontId="12" fillId="0" borderId="14" applyNumberFormat="0" applyProtection="0">
      <alignment horizontal="left" vertical="center" indent="1"/>
    </xf>
    <xf numFmtId="0" fontId="12" fillId="0" borderId="14" applyNumberFormat="0" applyProtection="0">
      <alignment horizontal="left" vertical="center" indent="1"/>
    </xf>
    <xf numFmtId="4" fontId="45" fillId="0" borderId="15" applyNumberFormat="0" applyProtection="0">
      <alignment horizontal="left" vertical="center" indent="1"/>
    </xf>
    <xf numFmtId="4" fontId="45" fillId="0" borderId="15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12" fillId="0" borderId="14" applyNumberFormat="0" applyProtection="0">
      <alignment horizontal="left" vertical="center" indent="1"/>
    </xf>
    <xf numFmtId="0" fontId="12" fillId="0" borderId="14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45" fillId="107" borderId="15" applyNumberFormat="0" applyProtection="0">
      <alignment horizontal="left" vertical="top" indent="1"/>
    </xf>
    <xf numFmtId="0" fontId="12" fillId="58" borderId="14" applyNumberFormat="0" applyProtection="0">
      <alignment horizontal="left" vertical="center" indent="1"/>
    </xf>
    <xf numFmtId="0" fontId="45" fillId="107" borderId="15" applyNumberFormat="0" applyProtection="0">
      <alignment horizontal="left" vertical="top" indent="1"/>
    </xf>
    <xf numFmtId="0" fontId="52" fillId="0" borderId="0"/>
    <xf numFmtId="0" fontId="52" fillId="0" borderId="0"/>
    <xf numFmtId="4" fontId="127" fillId="94" borderId="0" applyNumberFormat="0" applyProtection="0">
      <alignment horizontal="left" vertical="center" indent="1"/>
    </xf>
    <xf numFmtId="0" fontId="32" fillId="95" borderId="20"/>
    <xf numFmtId="0" fontId="32" fillId="95" borderId="20"/>
    <xf numFmtId="0" fontId="32" fillId="95" borderId="20"/>
    <xf numFmtId="0" fontId="38" fillId="0" borderId="21" applyNumberFormat="0" applyFill="0" applyAlignment="0" applyProtection="0"/>
    <xf numFmtId="0" fontId="57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9" fontId="106" fillId="109" borderId="35"/>
    <xf numFmtId="0" fontId="104" fillId="93" borderId="35">
      <protection locked="0"/>
    </xf>
    <xf numFmtId="0" fontId="32" fillId="47" borderId="8" applyNumberFormat="0" applyFont="0" applyAlignment="0" applyProtection="0"/>
    <xf numFmtId="0" fontId="32" fillId="47" borderId="8" applyNumberFormat="0" applyFont="0" applyAlignment="0" applyProtection="0"/>
    <xf numFmtId="0" fontId="32" fillId="47" borderId="8" applyNumberFormat="0" applyFont="0" applyAlignment="0" applyProtection="0"/>
    <xf numFmtId="4" fontId="47" fillId="56" borderId="8" applyNumberFormat="0" applyProtection="0">
      <alignment vertical="center"/>
    </xf>
    <xf numFmtId="4" fontId="32" fillId="59" borderId="8" applyNumberFormat="0" applyProtection="0">
      <alignment horizontal="left" vertical="center" indent="1"/>
    </xf>
    <xf numFmtId="0" fontId="32" fillId="90" borderId="18" applyNumberFormat="0">
      <protection locked="0"/>
    </xf>
    <xf numFmtId="0" fontId="32" fillId="90" borderId="18" applyNumberFormat="0">
      <protection locked="0"/>
    </xf>
    <xf numFmtId="0" fontId="32" fillId="90" borderId="18" applyNumberFormat="0">
      <protection locked="0"/>
    </xf>
    <xf numFmtId="0" fontId="32" fillId="90" borderId="18" applyNumberFormat="0">
      <protection locked="0"/>
    </xf>
    <xf numFmtId="4" fontId="47" fillId="93" borderId="8" applyNumberFormat="0" applyProtection="0">
      <alignment horizontal="right" vertical="center"/>
    </xf>
    <xf numFmtId="4" fontId="32" fillId="59" borderId="8" applyNumberFormat="0" applyProtection="0">
      <alignment horizontal="left" vertical="center" indent="1"/>
    </xf>
    <xf numFmtId="4" fontId="55" fillId="90" borderId="8" applyNumberFormat="0" applyProtection="0">
      <alignment horizontal="right" vertical="center"/>
    </xf>
    <xf numFmtId="0" fontId="36" fillId="51" borderId="8" applyNumberFormat="0" applyAlignment="0" applyProtection="0"/>
    <xf numFmtId="0" fontId="41" fillId="0" borderId="12" applyNumberFormat="0" applyFill="0" applyAlignment="0" applyProtection="0"/>
    <xf numFmtId="0" fontId="42" fillId="48" borderId="8" applyNumberFormat="0" applyAlignment="0" applyProtection="0"/>
    <xf numFmtId="0" fontId="97" fillId="0" borderId="2">
      <alignment horizont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7" borderId="8" applyNumberFormat="0" applyProtection="0">
      <alignment vertical="center"/>
    </xf>
    <xf numFmtId="4" fontId="32" fillId="56" borderId="8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32" fillId="56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1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3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7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69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1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3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5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77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4" fontId="32" fillId="83" borderId="8" applyNumberFormat="0" applyProtection="0">
      <alignment horizontal="right" vertical="center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6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8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9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0" fontId="32" fillId="84" borderId="8" applyNumberFormat="0" applyProtection="0">
      <alignment horizontal="left" vertical="center" indent="1"/>
    </xf>
    <xf numFmtId="4" fontId="32" fillId="0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32" fillId="0" borderId="8" applyNumberFormat="0" applyProtection="0">
      <alignment horizontal="right" vertical="center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4" fontId="32" fillId="59" borderId="8" applyNumberFormat="0" applyProtection="0">
      <alignment horizontal="left" vertical="center" indent="1"/>
    </xf>
    <xf numFmtId="0" fontId="1" fillId="0" borderId="0"/>
    <xf numFmtId="4" fontId="49" fillId="56" borderId="81" applyNumberFormat="0" applyProtection="0">
      <alignment horizontal="left" vertical="center" indent="1"/>
    </xf>
    <xf numFmtId="4" fontId="45" fillId="61" borderId="81" applyNumberFormat="0" applyProtection="0">
      <alignment horizontal="right" vertical="center"/>
    </xf>
    <xf numFmtId="0" fontId="12" fillId="82" borderId="81" applyNumberFormat="0" applyProtection="0">
      <alignment horizontal="left" vertical="top" indent="1"/>
    </xf>
    <xf numFmtId="0" fontId="32" fillId="89" borderId="68" applyNumberFormat="0" applyProtection="0">
      <alignment horizontal="left" vertical="top" indent="1"/>
    </xf>
    <xf numFmtId="4" fontId="54" fillId="80" borderId="67" applyNumberFormat="0" applyProtection="0">
      <alignment horizontal="right" vertical="center"/>
    </xf>
    <xf numFmtId="0" fontId="12" fillId="30" borderId="80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center" indent="1"/>
    </xf>
    <xf numFmtId="4" fontId="32" fillId="83" borderId="69" applyNumberFormat="0" applyProtection="0">
      <alignment horizontal="left" vertical="center" indent="1"/>
    </xf>
    <xf numFmtId="4" fontId="45" fillId="61" borderId="81" applyNumberFormat="0" applyProtection="0">
      <alignment horizontal="right" vertical="center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4" fontId="45" fillId="97" borderId="81" applyNumberFormat="0" applyProtection="0">
      <alignment horizontal="right" vertical="center"/>
    </xf>
    <xf numFmtId="4" fontId="32" fillId="84" borderId="69" applyNumberFormat="0" applyProtection="0">
      <alignment horizontal="left" vertical="center" indent="1"/>
    </xf>
    <xf numFmtId="4" fontId="45" fillId="97" borderId="81" applyNumberFormat="0" applyProtection="0">
      <alignment horizontal="right" vertical="center"/>
    </xf>
    <xf numFmtId="0" fontId="12" fillId="87" borderId="67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4" fontId="45" fillId="97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101" fillId="74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0" fontId="36" fillId="51" borderId="45" applyNumberFormat="0" applyAlignment="0" applyProtection="0"/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42" fillId="48" borderId="45" applyNumberFormat="0" applyAlignment="0" applyProtection="0"/>
    <xf numFmtId="0" fontId="12" fillId="99" borderId="101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100" fillId="56" borderId="81" applyNumberFormat="0" applyProtection="0">
      <alignment vertical="center"/>
    </xf>
    <xf numFmtId="4" fontId="49" fillId="56" borderId="81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49" fillId="56" borderId="81" applyNumberFormat="0" applyProtection="0">
      <alignment horizontal="left" vertical="center" indent="1"/>
    </xf>
    <xf numFmtId="0" fontId="32" fillId="47" borderId="45" applyNumberFormat="0" applyFont="0" applyAlignment="0" applyProtection="0"/>
    <xf numFmtId="0" fontId="44" fillId="51" borderId="46" applyNumberFormat="0" applyAlignment="0" applyProtection="0"/>
    <xf numFmtId="4" fontId="45" fillId="56" borderId="46" applyNumberFormat="0" applyProtection="0">
      <alignment vertical="center"/>
    </xf>
    <xf numFmtId="4" fontId="32" fillId="57" borderId="45" applyNumberFormat="0" applyProtection="0">
      <alignment vertical="center"/>
    </xf>
    <xf numFmtId="4" fontId="46" fillId="56" borderId="46" applyNumberFormat="0" applyProtection="0">
      <alignment vertical="center"/>
    </xf>
    <xf numFmtId="4" fontId="47" fillId="56" borderId="45" applyNumberFormat="0" applyProtection="0">
      <alignment vertical="center"/>
    </xf>
    <xf numFmtId="4" fontId="45" fillId="56" borderId="46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45" fillId="56" borderId="46" applyNumberFormat="0" applyProtection="0">
      <alignment horizontal="left" vertical="center" indent="1"/>
    </xf>
    <xf numFmtId="0" fontId="48" fillId="57" borderId="47" applyNumberFormat="0" applyProtection="0">
      <alignment horizontal="left" vertical="top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4" fontId="45" fillId="60" borderId="46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45" fillId="62" borderId="46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45" fillId="64" borderId="46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45" fillId="66" borderId="46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45" fillId="68" borderId="46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45" fillId="70" borderId="46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45" fillId="72" borderId="46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45" fillId="74" borderId="46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45" fillId="76" borderId="46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49" fillId="78" borderId="46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45" fillId="80" borderId="49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4" fontId="32" fillId="83" borderId="45" applyNumberFormat="0" applyProtection="0">
      <alignment horizontal="right" vertical="center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4" fontId="45" fillId="80" borderId="46" applyNumberFormat="0" applyProtection="0">
      <alignment horizontal="left" vertical="center" indent="1"/>
    </xf>
    <xf numFmtId="4" fontId="45" fillId="80" borderId="46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45" fillId="85" borderId="46" applyNumberFormat="0" applyProtection="0">
      <alignment horizontal="left" vertical="center" indent="1"/>
    </xf>
    <xf numFmtId="4" fontId="45" fillId="85" borderId="46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32" fillId="81" borderId="47" applyNumberFormat="0" applyProtection="0">
      <alignment horizontal="left" vertical="top" indent="1"/>
    </xf>
    <xf numFmtId="0" fontId="12" fillId="85" borderId="46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12" fillId="85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32" fillId="83" borderId="47" applyNumberFormat="0" applyProtection="0">
      <alignment horizontal="left" vertical="top" indent="1"/>
    </xf>
    <xf numFmtId="0" fontId="12" fillId="87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12" fillId="87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32" fillId="89" borderId="47" applyNumberFormat="0" applyProtection="0">
      <alignment horizontal="left" vertical="top" indent="1"/>
    </xf>
    <xf numFmtId="0" fontId="12" fillId="30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12" fillId="30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32" fillId="84" borderId="47" applyNumberFormat="0" applyProtection="0">
      <alignment horizontal="left" vertical="top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32" fillId="90" borderId="50" applyNumberFormat="0">
      <protection locked="0"/>
    </xf>
    <xf numFmtId="0" fontId="25" fillId="81" borderId="51" applyBorder="0"/>
    <xf numFmtId="4" fontId="45" fillId="91" borderId="46" applyNumberFormat="0" applyProtection="0">
      <alignment vertical="center"/>
    </xf>
    <xf numFmtId="4" fontId="51" fillId="92" borderId="47" applyNumberFormat="0" applyProtection="0">
      <alignment vertical="center"/>
    </xf>
    <xf numFmtId="4" fontId="46" fillId="91" borderId="46" applyNumberFormat="0" applyProtection="0">
      <alignment vertical="center"/>
    </xf>
    <xf numFmtId="4" fontId="47" fillId="91" borderId="42" applyNumberFormat="0" applyProtection="0">
      <alignment vertical="center"/>
    </xf>
    <xf numFmtId="4" fontId="45" fillId="91" borderId="46" applyNumberFormat="0" applyProtection="0">
      <alignment horizontal="left" vertical="center" indent="1"/>
    </xf>
    <xf numFmtId="4" fontId="51" fillId="86" borderId="47" applyNumberFormat="0" applyProtection="0">
      <alignment horizontal="left" vertical="center" indent="1"/>
    </xf>
    <xf numFmtId="4" fontId="45" fillId="91" borderId="46" applyNumberFormat="0" applyProtection="0">
      <alignment horizontal="left" vertical="center" indent="1"/>
    </xf>
    <xf numFmtId="0" fontId="51" fillId="92" borderId="47" applyNumberFormat="0" applyProtection="0">
      <alignment horizontal="left" vertical="top" indent="1"/>
    </xf>
    <xf numFmtId="4" fontId="45" fillId="80" borderId="46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46" fillId="80" borderId="46" applyNumberFormat="0" applyProtection="0">
      <alignment horizontal="right" vertical="center"/>
    </xf>
    <xf numFmtId="4" fontId="47" fillId="93" borderId="45" applyNumberFormat="0" applyProtection="0">
      <alignment horizontal="right" vertical="center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51" fillId="83" borderId="47" applyNumberFormat="0" applyProtection="0">
      <alignment horizontal="left" vertical="top" indent="1"/>
    </xf>
    <xf numFmtId="0" fontId="12" fillId="58" borderId="46" applyNumberFormat="0" applyProtection="0">
      <alignment horizontal="left" vertical="center" indent="1"/>
    </xf>
    <xf numFmtId="0" fontId="12" fillId="58" borderId="46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4" fontId="53" fillId="94" borderId="48" applyNumberFormat="0" applyProtection="0">
      <alignment horizontal="left" vertical="center" indent="1"/>
    </xf>
    <xf numFmtId="0" fontId="32" fillId="95" borderId="42"/>
    <xf numFmtId="4" fontId="54" fillId="80" borderId="46" applyNumberFormat="0" applyProtection="0">
      <alignment horizontal="right" vertical="center"/>
    </xf>
    <xf numFmtId="4" fontId="55" fillId="90" borderId="45" applyNumberFormat="0" applyProtection="0">
      <alignment horizontal="right" vertical="center"/>
    </xf>
    <xf numFmtId="0" fontId="45" fillId="91" borderId="81" applyNumberFormat="0" applyProtection="0">
      <alignment horizontal="left" vertical="top" indent="1"/>
    </xf>
    <xf numFmtId="0" fontId="38" fillId="0" borderId="52" applyNumberFormat="0" applyFill="0" applyAlignment="0" applyProtection="0"/>
    <xf numFmtId="4" fontId="45" fillId="75" borderId="81" applyNumberFormat="0" applyProtection="0">
      <alignment horizontal="right" vertical="center"/>
    </xf>
    <xf numFmtId="4" fontId="101" fillId="64" borderId="81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101" fillId="62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101" fillId="60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97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101" fillId="64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4" fontId="49" fillId="56" borderId="81" applyNumberFormat="0" applyProtection="0">
      <alignment horizontal="left" vertical="center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0" fontId="49" fillId="56" borderId="68" applyNumberFormat="0" applyProtection="0">
      <alignment horizontal="left" vertical="top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49" fillId="56" borderId="68" applyNumberFormat="0" applyProtection="0">
      <alignment horizontal="left" vertical="center" indent="1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100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99" fillId="56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101" fillId="104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101" fillId="66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0" fontId="94" fillId="86" borderId="67" applyNumberFormat="0" applyAlignment="0" applyProtection="0"/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90" fillId="0" borderId="74" applyNumberFormat="0" applyFill="0" applyAlignment="0" applyProtection="0"/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1" borderId="81" applyNumberFormat="0" applyProtection="0">
      <alignment horizontal="left" vertical="top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32" fillId="83" borderId="81" applyNumberFormat="0" applyProtection="0">
      <alignment horizontal="left" vertical="top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32" fillId="89" borderId="81" applyNumberFormat="0" applyProtection="0">
      <alignment horizontal="left" vertical="top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25" fillId="81" borderId="83" applyBorder="0"/>
    <xf numFmtId="4" fontId="45" fillId="91" borderId="80" applyNumberFormat="0" applyProtection="0">
      <alignment vertical="center"/>
    </xf>
    <xf numFmtId="4" fontId="51" fillId="92" borderId="81" applyNumberFormat="0" applyProtection="0">
      <alignment vertical="center"/>
    </xf>
    <xf numFmtId="4" fontId="46" fillId="91" borderId="80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80" applyNumberFormat="0" applyProtection="0">
      <alignment horizontal="left" vertical="center" indent="1"/>
    </xf>
    <xf numFmtId="4" fontId="51" fillId="86" borderId="81" applyNumberFormat="0" applyProtection="0">
      <alignment horizontal="left" vertical="center" indent="1"/>
    </xf>
    <xf numFmtId="4" fontId="45" fillId="91" borderId="80" applyNumberFormat="0" applyProtection="0">
      <alignment horizontal="left" vertical="center" indent="1"/>
    </xf>
    <xf numFmtId="0" fontId="51" fillId="92" borderId="81" applyNumberFormat="0" applyProtection="0">
      <alignment horizontal="left" vertical="top" indent="1"/>
    </xf>
    <xf numFmtId="4" fontId="45" fillId="80" borderId="80" applyNumberFormat="0" applyProtection="0">
      <alignment horizontal="right" vertical="center"/>
    </xf>
    <xf numFmtId="4" fontId="46" fillId="80" borderId="80" applyNumberFormat="0" applyProtection="0">
      <alignment horizontal="right"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55" fillId="90" borderId="79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4" fontId="47" fillId="93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45" fillId="91" borderId="101" applyNumberFormat="0" applyProtection="0">
      <alignment vertical="center"/>
    </xf>
    <xf numFmtId="0" fontId="60" fillId="92" borderId="85" applyNumberFormat="0" applyFont="0" applyAlignment="0" applyProtection="0"/>
    <xf numFmtId="0" fontId="12" fillId="87" borderId="80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4" fontId="32" fillId="8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0" fontId="83" fillId="0" borderId="92" applyNumberFormat="0" applyFill="0" applyAlignment="0" applyProtection="0"/>
    <xf numFmtId="0" fontId="72" fillId="86" borderId="87" applyNumberFormat="0" applyAlignment="0" applyProtection="0"/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88" fillId="102" borderId="87" applyNumberFormat="0" applyAlignment="0" applyProtection="0"/>
    <xf numFmtId="0" fontId="94" fillId="86" borderId="80" applyNumberFormat="0" applyAlignment="0" applyProtection="0"/>
    <xf numFmtId="0" fontId="32" fillId="84" borderId="79" applyNumberFormat="0" applyProtection="0">
      <alignment horizontal="left" vertical="center" indent="1"/>
    </xf>
    <xf numFmtId="4" fontId="32" fillId="63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56" borderId="79" applyNumberFormat="0" applyProtection="0">
      <alignment horizontal="left" vertical="center" indent="1"/>
    </xf>
    <xf numFmtId="4" fontId="47" fillId="56" borderId="79" applyNumberFormat="0" applyProtection="0">
      <alignment vertic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57" borderId="79" applyNumberFormat="0" applyProtection="0">
      <alignment vertical="center"/>
    </xf>
    <xf numFmtId="0" fontId="32" fillId="47" borderId="79" applyNumberFormat="0" applyFont="0" applyAlignment="0" applyProtection="0"/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4" fontId="53" fillId="94" borderId="69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42" fillId="48" borderId="79" applyNumberFormat="0" applyAlignment="0" applyProtection="0"/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51" fillId="83" borderId="68" applyNumberFormat="0" applyProtection="0">
      <alignment horizontal="left" vertical="top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4" fontId="47" fillId="93" borderId="65" applyNumberFormat="0" applyProtection="0">
      <alignment horizontal="right" vertical="center"/>
    </xf>
    <xf numFmtId="4" fontId="46" fillId="80" borderId="67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45" fillId="80" borderId="67" applyNumberFormat="0" applyProtection="0">
      <alignment horizontal="right" vertical="center"/>
    </xf>
    <xf numFmtId="0" fontId="51" fillId="92" borderId="68" applyNumberFormat="0" applyProtection="0">
      <alignment horizontal="left" vertical="top" indent="1"/>
    </xf>
    <xf numFmtId="4" fontId="45" fillId="91" borderId="67" applyNumberFormat="0" applyProtection="0">
      <alignment horizontal="left" vertical="center" indent="1"/>
    </xf>
    <xf numFmtId="4" fontId="51" fillId="86" borderId="68" applyNumberFormat="0" applyProtection="0">
      <alignment horizontal="left" vertical="center" indent="1"/>
    </xf>
    <xf numFmtId="4" fontId="45" fillId="91" borderId="67" applyNumberFormat="0" applyProtection="0">
      <alignment horizontal="left" vertical="center" indent="1"/>
    </xf>
    <xf numFmtId="4" fontId="46" fillId="91" borderId="67" applyNumberFormat="0" applyProtection="0">
      <alignment vertical="center"/>
    </xf>
    <xf numFmtId="4" fontId="51" fillId="92" borderId="68" applyNumberFormat="0" applyProtection="0">
      <alignment vertical="center"/>
    </xf>
    <xf numFmtId="4" fontId="45" fillId="91" borderId="67" applyNumberFormat="0" applyProtection="0">
      <alignment vertical="center"/>
    </xf>
    <xf numFmtId="0" fontId="60" fillId="92" borderId="53" applyNumberFormat="0" applyFont="0" applyAlignment="0" applyProtection="0"/>
    <xf numFmtId="0" fontId="12" fillId="87" borderId="67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0" fontId="12" fillId="87" borderId="67" applyNumberFormat="0" applyProtection="0">
      <alignment horizontal="left" vertical="center" indent="1"/>
    </xf>
    <xf numFmtId="0" fontId="12" fillId="87" borderId="67" applyNumberFormat="0" applyProtection="0">
      <alignment horizontal="left" vertical="center" indent="1"/>
    </xf>
    <xf numFmtId="0" fontId="12" fillId="87" borderId="67" applyNumberFormat="0" applyProtection="0">
      <alignment horizontal="left" vertical="center" indent="1"/>
    </xf>
    <xf numFmtId="0" fontId="32" fillId="83" borderId="68" applyNumberFormat="0" applyProtection="0">
      <alignment horizontal="left" vertical="top" indent="1"/>
    </xf>
    <xf numFmtId="0" fontId="12" fillId="87" borderId="67" applyNumberFormat="0" applyProtection="0">
      <alignment horizontal="left" vertical="center" indent="1"/>
    </xf>
    <xf numFmtId="0" fontId="12" fillId="87" borderId="67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12" fillId="87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32" fillId="81" borderId="68" applyNumberFormat="0" applyProtection="0">
      <alignment horizontal="left" vertical="top" indent="1"/>
    </xf>
    <xf numFmtId="0" fontId="12" fillId="85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4" fontId="45" fillId="85" borderId="67" applyNumberFormat="0" applyProtection="0">
      <alignment horizontal="left" vertical="center" indent="1"/>
    </xf>
    <xf numFmtId="4" fontId="12" fillId="81" borderId="69" applyNumberFormat="0" applyProtection="0">
      <alignment horizontal="left" vertical="center" indent="1"/>
    </xf>
    <xf numFmtId="4" fontId="45" fillId="80" borderId="67" applyNumberFormat="0" applyProtection="0">
      <alignment horizontal="left" vertical="center" indent="1"/>
    </xf>
    <xf numFmtId="4" fontId="45" fillId="80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4" fontId="32" fillId="83" borderId="65" applyNumberFormat="0" applyProtection="0">
      <alignment horizontal="right" vertical="center"/>
    </xf>
    <xf numFmtId="4" fontId="12" fillId="81" borderId="69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4" fontId="49" fillId="78" borderId="67" applyNumberFormat="0" applyProtection="0">
      <alignment horizontal="left" vertical="center" indent="1"/>
    </xf>
    <xf numFmtId="4" fontId="32" fillId="77" borderId="65" applyNumberFormat="0" applyProtection="0">
      <alignment horizontal="right" vertical="center"/>
    </xf>
    <xf numFmtId="4" fontId="45" fillId="76" borderId="67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45" fillId="74" borderId="67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45" fillId="70" borderId="67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45" fillId="62" borderId="67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0" fontId="12" fillId="99" borderId="81" applyNumberFormat="0" applyProtection="0">
      <alignment horizontal="left" vertical="center" indent="1"/>
    </xf>
    <xf numFmtId="4" fontId="49" fillId="57" borderId="81" applyNumberFormat="0" applyProtection="0">
      <alignment vertical="center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101" fillId="99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83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101" fillId="106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7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101" fillId="72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5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101" fillId="74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3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101" fillId="105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71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101" fillId="66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9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101" fillId="104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7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4" fontId="45" fillId="65" borderId="68" applyNumberFormat="0" applyProtection="0">
      <alignment horizontal="right" vertical="center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31" fillId="0" borderId="54" applyFill="0" applyProtection="0">
      <alignment horizontal="right"/>
    </xf>
    <xf numFmtId="0" fontId="72" fillId="86" borderId="55" applyNumberFormat="0" applyAlignment="0" applyProtection="0"/>
    <xf numFmtId="8" fontId="12" fillId="0" borderId="56" applyFont="0" applyFill="0" applyBorder="0" applyProtection="0">
      <alignment horizontal="right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32" fillId="57" borderId="98" applyNumberFormat="0" applyProtection="0">
      <alignment vertical="center"/>
    </xf>
    <xf numFmtId="0" fontId="12" fillId="107" borderId="101" applyNumberFormat="0" applyProtection="0">
      <alignment horizontal="left" vertical="center" indent="1"/>
    </xf>
    <xf numFmtId="10" fontId="32" fillId="91" borderId="42" applyNumberFormat="0" applyBorder="0" applyAlignment="0" applyProtection="0"/>
    <xf numFmtId="0" fontId="88" fillId="102" borderId="55" applyNumberFormat="0" applyAlignment="0" applyProtection="0"/>
    <xf numFmtId="0" fontId="12" fillId="107" borderId="101" applyNumberFormat="0" applyProtection="0">
      <alignment horizontal="left" vertical="top" indent="1"/>
    </xf>
    <xf numFmtId="4" fontId="45" fillId="75" borderId="101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189" fontId="75" fillId="0" borderId="44">
      <alignment horizontal="right"/>
    </xf>
    <xf numFmtId="0" fontId="44" fillId="51" borderId="80" applyNumberFormat="0" applyAlignment="0" applyProtection="0"/>
    <xf numFmtId="4" fontId="45" fillId="56" borderId="80" applyNumberFormat="0" applyProtection="0">
      <alignment vertical="center"/>
    </xf>
    <xf numFmtId="4" fontId="46" fillId="56" borderId="80" applyNumberFormat="0" applyProtection="0">
      <alignment vertical="center"/>
    </xf>
    <xf numFmtId="0" fontId="42" fillId="48" borderId="79" applyNumberFormat="0" applyAlignment="0" applyProtection="0"/>
    <xf numFmtId="4" fontId="45" fillId="56" borderId="80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0" fontId="48" fillId="57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4" fontId="45" fillId="60" borderId="80" applyNumberFormat="0" applyProtection="0">
      <alignment horizontal="right" vertical="center"/>
    </xf>
    <xf numFmtId="4" fontId="45" fillId="62" borderId="80" applyNumberFormat="0" applyProtection="0">
      <alignment horizontal="right" vertical="center"/>
    </xf>
    <xf numFmtId="4" fontId="45" fillId="66" borderId="80" applyNumberFormat="0" applyProtection="0">
      <alignment horizontal="right" vertical="center"/>
    </xf>
    <xf numFmtId="4" fontId="45" fillId="72" borderId="80" applyNumberFormat="0" applyProtection="0">
      <alignment horizontal="right" vertical="center"/>
    </xf>
    <xf numFmtId="4" fontId="45" fillId="74" borderId="80" applyNumberFormat="0" applyProtection="0">
      <alignment horizontal="right" vertical="center"/>
    </xf>
    <xf numFmtId="4" fontId="49" fillId="78" borderId="80" applyNumberFormat="0" applyProtection="0">
      <alignment horizontal="left" vertical="center" indent="1"/>
    </xf>
    <xf numFmtId="4" fontId="32" fillId="79" borderId="82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4" fontId="12" fillId="81" borderId="82" applyNumberFormat="0" applyProtection="0">
      <alignment horizontal="left" vertical="center" indent="1"/>
    </xf>
    <xf numFmtId="0" fontId="36" fillId="51" borderId="79" applyNumberFormat="0" applyAlignment="0" applyProtection="0"/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32" fillId="84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51" fillId="83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4" fontId="53" fillId="94" borderId="82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4" fontId="54" fillId="80" borderId="80" applyNumberFormat="0" applyProtection="0">
      <alignment horizontal="right" vertical="center"/>
    </xf>
    <xf numFmtId="0" fontId="38" fillId="0" borderId="84" applyNumberFormat="0" applyFill="0" applyAlignment="0" applyProtection="0"/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55" fillId="90" borderId="65" applyNumberFormat="0" applyProtection="0">
      <alignment horizontal="right" vertical="center"/>
    </xf>
    <xf numFmtId="0" fontId="94" fillId="86" borderId="46" applyNumberFormat="0" applyAlignment="0" applyProtection="0"/>
    <xf numFmtId="0" fontId="12" fillId="85" borderId="100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32" fillId="84" borderId="68" applyNumberFormat="0" applyProtection="0">
      <alignment horizontal="left" vertical="top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12" fillId="85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4" fontId="45" fillId="68" borderId="67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45" fillId="66" borderId="67" applyNumberFormat="0" applyProtection="0">
      <alignment horizontal="right" vertical="center"/>
    </xf>
    <xf numFmtId="4" fontId="32" fillId="65" borderId="69" applyNumberFormat="0" applyProtection="0">
      <alignment horizontal="right" vertical="center"/>
    </xf>
    <xf numFmtId="4" fontId="45" fillId="64" borderId="67" applyNumberFormat="0" applyProtection="0">
      <alignment horizontal="right" vertical="center"/>
    </xf>
    <xf numFmtId="4" fontId="45" fillId="60" borderId="67" applyNumberFormat="0" applyProtection="0">
      <alignment horizontal="right" vertical="center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48" fillId="57" borderId="68" applyNumberFormat="0" applyProtection="0">
      <alignment horizontal="left" vertical="top" indent="1"/>
    </xf>
    <xf numFmtId="4" fontId="45" fillId="56" borderId="67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4" fontId="45" fillId="56" borderId="67" applyNumberFormat="0" applyProtection="0">
      <alignment horizontal="left" vertical="center" indent="1"/>
    </xf>
    <xf numFmtId="4" fontId="46" fillId="56" borderId="67" applyNumberFormat="0" applyProtection="0">
      <alignment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43" fillId="0" borderId="66" applyNumberFormat="0" applyFill="0" applyAlignment="0" applyProtection="0"/>
    <xf numFmtId="0" fontId="42" fillId="48" borderId="65" applyNumberFormat="0" applyAlignment="0" applyProtection="0"/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100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101" fillId="64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101" fillId="60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101" fillId="62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101" fillId="104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101" fillId="66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101" fillId="105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101" fillId="74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101" fillId="72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101" fillId="106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101" fillId="99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101" fillId="108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102" fillId="108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50" fillId="99" borderId="5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102" fillId="108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103" fillId="108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54" fillId="84" borderId="81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11" fillId="114" borderId="76" applyBorder="0" applyProtection="0">
      <alignment horizontal="centerContinuous" vertical="center"/>
    </xf>
    <xf numFmtId="0" fontId="12" fillId="82" borderId="10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4" fontId="45" fillId="7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184" fontId="110" fillId="0" borderId="40" applyBorder="0" applyProtection="0">
      <alignment horizontal="right" vertical="center"/>
    </xf>
    <xf numFmtId="4" fontId="45" fillId="73" borderId="81" applyNumberFormat="0" applyProtection="0">
      <alignment horizontal="right" vertical="center"/>
    </xf>
    <xf numFmtId="0" fontId="111" fillId="114" borderId="40" applyBorder="0" applyProtection="0">
      <alignment horizontal="centerContinuous" vertical="center"/>
    </xf>
    <xf numFmtId="0" fontId="12" fillId="82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78" fillId="0" borderId="43" applyFill="0" applyBorder="0" applyProtection="0">
      <alignment horizontal="left" vertical="top"/>
    </xf>
    <xf numFmtId="0" fontId="12" fillId="99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5" fillId="73" borderId="81" applyNumberFormat="0" applyProtection="0">
      <alignment horizontal="right" vertical="center"/>
    </xf>
    <xf numFmtId="0" fontId="12" fillId="107" borderId="81" applyNumberFormat="0" applyProtection="0">
      <alignment horizontal="left" vertical="top" indent="1"/>
    </xf>
    <xf numFmtId="0" fontId="49" fillId="0" borderId="58" applyNumberFormat="0" applyFill="0" applyAlignment="0" applyProtection="0"/>
    <xf numFmtId="3" fontId="75" fillId="0" borderId="41"/>
    <xf numFmtId="0" fontId="12" fillId="99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4" fontId="45" fillId="8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0" fontId="12" fillId="99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82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0" fontId="12" fillId="82" borderId="81" applyNumberFormat="0" applyProtection="0">
      <alignment horizontal="left" vertical="top" indent="1"/>
    </xf>
    <xf numFmtId="4" fontId="45" fillId="61" borderId="81" applyNumberFormat="0" applyProtection="0">
      <alignment horizontal="right" vertical="center"/>
    </xf>
    <xf numFmtId="4" fontId="101" fillId="60" borderId="81" applyNumberFormat="0" applyProtection="0">
      <alignment horizontal="right" vertical="center"/>
    </xf>
    <xf numFmtId="4" fontId="49" fillId="57" borderId="81" applyNumberFormat="0" applyProtection="0">
      <alignment vertical="center"/>
    </xf>
    <xf numFmtId="0" fontId="12" fillId="82" borderId="81" applyNumberFormat="0" applyProtection="0">
      <alignment horizontal="left" vertical="center" indent="1"/>
    </xf>
    <xf numFmtId="0" fontId="12" fillId="30" borderId="67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0" fontId="12" fillId="30" borderId="67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9" fillId="57" borderId="81" applyNumberFormat="0" applyProtection="0">
      <alignment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4" fontId="49" fillId="56" borderId="81" applyNumberFormat="0" applyProtection="0">
      <alignment horizontal="left" vertical="center" indent="1"/>
    </xf>
    <xf numFmtId="4" fontId="45" fillId="61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0" fontId="12" fillId="107" borderId="101" applyNumberFormat="0" applyProtection="0">
      <alignment horizontal="left" vertical="center" indent="1"/>
    </xf>
    <xf numFmtId="4" fontId="45" fillId="80" borderId="70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36" fillId="51" borderId="65" applyNumberFormat="0" applyAlignment="0" applyProtection="0"/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0" fontId="44" fillId="51" borderId="59" applyNumberFormat="0" applyAlignment="0" applyProtection="0"/>
    <xf numFmtId="4" fontId="45" fillId="56" borderId="59" applyNumberFormat="0" applyProtection="0">
      <alignment vertical="center"/>
    </xf>
    <xf numFmtId="4" fontId="46" fillId="56" borderId="59" applyNumberFormat="0" applyProtection="0">
      <alignment vertical="center"/>
    </xf>
    <xf numFmtId="0" fontId="42" fillId="48" borderId="45" applyNumberFormat="0" applyAlignment="0" applyProtection="0"/>
    <xf numFmtId="4" fontId="45" fillId="56" borderId="59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0" fontId="48" fillId="57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45" fillId="60" borderId="59" applyNumberFormat="0" applyProtection="0">
      <alignment horizontal="right" vertical="center"/>
    </xf>
    <xf numFmtId="4" fontId="45" fillId="62" borderId="59" applyNumberFormat="0" applyProtection="0">
      <alignment horizontal="right" vertical="center"/>
    </xf>
    <xf numFmtId="4" fontId="45" fillId="64" borderId="59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45" fillId="66" borderId="59" applyNumberFormat="0" applyProtection="0">
      <alignment horizontal="right" vertical="center"/>
    </xf>
    <xf numFmtId="4" fontId="45" fillId="68" borderId="59" applyNumberFormat="0" applyProtection="0">
      <alignment horizontal="right" vertical="center"/>
    </xf>
    <xf numFmtId="4" fontId="45" fillId="70" borderId="59" applyNumberFormat="0" applyProtection="0">
      <alignment horizontal="right" vertical="center"/>
    </xf>
    <xf numFmtId="4" fontId="45" fillId="72" borderId="59" applyNumberFormat="0" applyProtection="0">
      <alignment horizontal="right" vertical="center"/>
    </xf>
    <xf numFmtId="4" fontId="45" fillId="74" borderId="59" applyNumberFormat="0" applyProtection="0">
      <alignment horizontal="right" vertical="center"/>
    </xf>
    <xf numFmtId="4" fontId="45" fillId="76" borderId="59" applyNumberFormat="0" applyProtection="0">
      <alignment horizontal="right" vertical="center"/>
    </xf>
    <xf numFmtId="4" fontId="49" fillId="78" borderId="59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45" fillId="80" borderId="49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36" fillId="51" borderId="45" applyNumberFormat="0" applyAlignment="0" applyProtection="0"/>
    <xf numFmtId="4" fontId="12" fillId="81" borderId="48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45" fillId="80" borderId="59" applyNumberFormat="0" applyProtection="0">
      <alignment horizontal="left" vertical="center" indent="1"/>
    </xf>
    <xf numFmtId="4" fontId="45" fillId="80" borderId="59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32" fillId="81" borderId="47" applyNumberFormat="0" applyProtection="0">
      <alignment horizontal="left" vertical="top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32" fillId="83" borderId="47" applyNumberFormat="0" applyProtection="0">
      <alignment horizontal="left" vertical="top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32" fillId="89" borderId="47" applyNumberFormat="0" applyProtection="0">
      <alignment horizontal="left" vertical="top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32" fillId="84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32" fillId="90" borderId="60" applyNumberFormat="0">
      <protection locked="0"/>
    </xf>
    <xf numFmtId="0" fontId="25" fillId="81" borderId="51" applyBorder="0"/>
    <xf numFmtId="4" fontId="45" fillId="91" borderId="59" applyNumberFormat="0" applyProtection="0">
      <alignment vertical="center"/>
    </xf>
    <xf numFmtId="4" fontId="51" fillId="92" borderId="47" applyNumberFormat="0" applyProtection="0">
      <alignment vertical="center"/>
    </xf>
    <xf numFmtId="4" fontId="46" fillId="91" borderId="59" applyNumberFormat="0" applyProtection="0">
      <alignment vertical="center"/>
    </xf>
    <xf numFmtId="4" fontId="47" fillId="91" borderId="42" applyNumberFormat="0" applyProtection="0">
      <alignment vertical="center"/>
    </xf>
    <xf numFmtId="4" fontId="45" fillId="91" borderId="59" applyNumberFormat="0" applyProtection="0">
      <alignment horizontal="left" vertical="center" indent="1"/>
    </xf>
    <xf numFmtId="4" fontId="51" fillId="86" borderId="47" applyNumberFormat="0" applyProtection="0">
      <alignment horizontal="left" vertical="center" indent="1"/>
    </xf>
    <xf numFmtId="4" fontId="45" fillId="91" borderId="59" applyNumberFormat="0" applyProtection="0">
      <alignment horizontal="left" vertical="center" indent="1"/>
    </xf>
    <xf numFmtId="0" fontId="51" fillId="92" borderId="47" applyNumberFormat="0" applyProtection="0">
      <alignment horizontal="left" vertical="top" indent="1"/>
    </xf>
    <xf numFmtId="4" fontId="45" fillId="80" borderId="59" applyNumberFormat="0" applyProtection="0">
      <alignment horizontal="right" vertical="center"/>
    </xf>
    <xf numFmtId="4" fontId="46" fillId="80" borderId="59" applyNumberFormat="0" applyProtection="0">
      <alignment horizontal="right" vertical="center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51" fillId="83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53" fillId="94" borderId="48" applyNumberFormat="0" applyProtection="0">
      <alignment horizontal="left" vertical="center" indent="1"/>
    </xf>
    <xf numFmtId="0" fontId="32" fillId="95" borderId="42"/>
    <xf numFmtId="4" fontId="54" fillId="80" borderId="59" applyNumberFormat="0" applyProtection="0">
      <alignment horizontal="right" vertical="center"/>
    </xf>
    <xf numFmtId="0" fontId="38" fillId="0" borderId="52" applyNumberFormat="0" applyFill="0" applyAlignment="0" applyProtection="0"/>
    <xf numFmtId="4" fontId="45" fillId="69" borderId="68" applyNumberFormat="0" applyProtection="0">
      <alignment horizontal="right" vertical="center"/>
    </xf>
    <xf numFmtId="4" fontId="55" fillId="90" borderId="45" applyNumberFormat="0" applyProtection="0">
      <alignment horizontal="right" vertical="center"/>
    </xf>
    <xf numFmtId="4" fontId="32" fillId="59" borderId="45" applyNumberFormat="0" applyProtection="0">
      <alignment horizontal="left" vertical="center" indent="1"/>
    </xf>
    <xf numFmtId="4" fontId="47" fillId="93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0" fontId="32" fillId="90" borderId="60" applyNumberFormat="0">
      <protection locked="0"/>
    </xf>
    <xf numFmtId="0" fontId="60" fillId="92" borderId="53" applyNumberFormat="0" applyFont="0" applyAlignment="0" applyProtection="0"/>
    <xf numFmtId="0" fontId="12" fillId="87" borderId="59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4" fontId="32" fillId="8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59" borderId="45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31" fillId="0" borderId="54" applyFill="0" applyProtection="0">
      <alignment horizontal="right"/>
    </xf>
    <xf numFmtId="0" fontId="72" fillId="86" borderId="55" applyNumberFormat="0" applyAlignment="0" applyProtection="0"/>
    <xf numFmtId="8" fontId="12" fillId="0" borderId="56" applyFont="0" applyFill="0" applyBorder="0" applyProtection="0">
      <alignment horizontal="right"/>
    </xf>
    <xf numFmtId="0" fontId="12" fillId="82" borderId="81" applyNumberFormat="0" applyProtection="0">
      <alignment horizontal="left" vertical="center" indent="1"/>
    </xf>
    <xf numFmtId="10" fontId="32" fillId="91" borderId="42" applyNumberFormat="0" applyBorder="0" applyAlignment="0" applyProtection="0"/>
    <xf numFmtId="0" fontId="88" fillId="102" borderId="55" applyNumberFormat="0" applyAlignment="0" applyProtection="0"/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32" fillId="65" borderId="102" applyNumberFormat="0" applyProtection="0">
      <alignment horizontal="right" vertical="center"/>
    </xf>
    <xf numFmtId="0" fontId="94" fillId="86" borderId="59" applyNumberFormat="0" applyAlignment="0" applyProtection="0"/>
    <xf numFmtId="0" fontId="32" fillId="84" borderId="45" applyNumberFormat="0" applyProtection="0">
      <alignment horizontal="left" vertical="center" indent="1"/>
    </xf>
    <xf numFmtId="4" fontId="32" fillId="63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56" borderId="45" applyNumberFormat="0" applyProtection="0">
      <alignment horizontal="left" vertical="center" indent="1"/>
    </xf>
    <xf numFmtId="4" fontId="47" fillId="56" borderId="45" applyNumberFormat="0" applyProtection="0">
      <alignment vertical="center"/>
    </xf>
    <xf numFmtId="0" fontId="32" fillId="47" borderId="65" applyNumberFormat="0" applyFont="0" applyAlignment="0" applyProtection="0"/>
    <xf numFmtId="4" fontId="47" fillId="56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45" applyNumberFormat="0" applyProtection="0">
      <alignment vertical="center"/>
    </xf>
    <xf numFmtId="0" fontId="32" fillId="47" borderId="45" applyNumberFormat="0" applyFont="0" applyAlignment="0" applyProtection="0"/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49" fillId="57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100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99" fillId="56" borderId="47" applyNumberFormat="0" applyProtection="0">
      <alignment vertical="center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4" fontId="49" fillId="56" borderId="47" applyNumberFormat="0" applyProtection="0">
      <alignment horizontal="left" vertical="center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0" fontId="49" fillId="56" borderId="47" applyNumberFormat="0" applyProtection="0">
      <alignment horizontal="left" vertical="top" indent="1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101" fillId="64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61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101" fillId="60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97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101" fillId="62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5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101" fillId="104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7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101" fillId="66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69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101" fillId="105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1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101" fillId="74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3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101" fillId="72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5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101" fillId="106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77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101" fillId="99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4" fontId="45" fillId="83" borderId="47" applyNumberFormat="0" applyProtection="0">
      <alignment horizontal="right" vertical="center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center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82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center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107" borderId="47" applyNumberFormat="0" applyProtection="0">
      <alignment horizontal="left" vertical="top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center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99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center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0" fontId="12" fillId="108" borderId="47" applyNumberFormat="0" applyProtection="0">
      <alignment horizontal="left" vertical="top" indent="1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101" fillId="108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102" fillId="108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6" fillId="91" borderId="47" applyNumberFormat="0" applyProtection="0">
      <alignment vertical="center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50" fillId="99" borderId="5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0" fontId="45" fillId="91" borderId="47" applyNumberFormat="0" applyProtection="0">
      <alignment horizontal="left" vertical="top" indent="1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5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102" fillId="108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6" fillId="84" borderId="47" applyNumberFormat="0" applyProtection="0">
      <alignment horizontal="right" vertical="center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4" fontId="45" fillId="83" borderId="47" applyNumberFormat="0" applyProtection="0">
      <alignment horizontal="left" vertical="center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0" fontId="45" fillId="107" borderId="47" applyNumberFormat="0" applyProtection="0">
      <alignment horizontal="left" vertical="top" indent="1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103" fillId="108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4" fontId="54" fillId="84" borderId="47" applyNumberFormat="0" applyProtection="0">
      <alignment horizontal="right" vertical="center"/>
    </xf>
    <xf numFmtId="0" fontId="59" fillId="110" borderId="61" applyNumberFormat="0" applyFont="0" applyAlignment="0" applyProtection="0"/>
    <xf numFmtId="0" fontId="49" fillId="0" borderId="58" applyNumberFormat="0" applyFill="0" applyAlignment="0" applyProtection="0"/>
    <xf numFmtId="4" fontId="45" fillId="77" borderId="81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50" fillId="56" borderId="47" applyNumberFormat="0" applyProtection="0">
      <alignment vertical="center"/>
    </xf>
    <xf numFmtId="4" fontId="101" fillId="56" borderId="47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4" fontId="101" fillId="108" borderId="47" applyNumberFormat="0" applyProtection="0">
      <alignment horizontal="right" vertical="center"/>
    </xf>
    <xf numFmtId="4" fontId="50" fillId="99" borderId="47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41" fillId="0" borderId="90" applyNumberFormat="0" applyFill="0" applyAlignment="0" applyProtection="0"/>
    <xf numFmtId="4" fontId="49" fillId="57" borderId="81" applyNumberFormat="0" applyProtection="0">
      <alignment vertical="center"/>
    </xf>
    <xf numFmtId="0" fontId="32" fillId="47" borderId="45" applyNumberFormat="0" applyFont="0" applyAlignment="0" applyProtection="0"/>
    <xf numFmtId="0" fontId="32" fillId="47" borderId="45" applyNumberFormat="0" applyFont="0" applyAlignment="0" applyProtection="0"/>
    <xf numFmtId="0" fontId="32" fillId="47" borderId="45" applyNumberFormat="0" applyFont="0" applyAlignment="0" applyProtection="0"/>
    <xf numFmtId="4" fontId="45" fillId="85" borderId="67" applyNumberFormat="0" applyProtection="0">
      <alignment horizontal="left" vertical="center" indent="1"/>
    </xf>
    <xf numFmtId="4" fontId="45" fillId="56" borderId="59" applyNumberFormat="0" applyProtection="0">
      <alignment vertical="center"/>
    </xf>
    <xf numFmtId="4" fontId="46" fillId="56" borderId="59" applyNumberFormat="0" applyProtection="0">
      <alignment vertical="center"/>
    </xf>
    <xf numFmtId="4" fontId="47" fillId="56" borderId="45" applyNumberFormat="0" applyProtection="0">
      <alignment vertical="center"/>
    </xf>
    <xf numFmtId="4" fontId="45" fillId="56" borderId="59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0" fontId="48" fillId="57" borderId="47" applyNumberFormat="0" applyProtection="0">
      <alignment horizontal="left" vertical="top" indent="1"/>
    </xf>
    <xf numFmtId="4" fontId="32" fillId="59" borderId="45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45" fillId="60" borderId="59" applyNumberFormat="0" applyProtection="0">
      <alignment horizontal="right" vertical="center"/>
    </xf>
    <xf numFmtId="4" fontId="45" fillId="62" borderId="59" applyNumberFormat="0" applyProtection="0">
      <alignment horizontal="right" vertical="center"/>
    </xf>
    <xf numFmtId="4" fontId="45" fillId="64" borderId="59" applyNumberFormat="0" applyProtection="0">
      <alignment horizontal="right" vertical="center"/>
    </xf>
    <xf numFmtId="4" fontId="45" fillId="66" borderId="59" applyNumberFormat="0" applyProtection="0">
      <alignment horizontal="right" vertical="center"/>
    </xf>
    <xf numFmtId="4" fontId="45" fillId="68" borderId="59" applyNumberFormat="0" applyProtection="0">
      <alignment horizontal="right" vertical="center"/>
    </xf>
    <xf numFmtId="4" fontId="45" fillId="70" borderId="59" applyNumberFormat="0" applyProtection="0">
      <alignment horizontal="right" vertical="center"/>
    </xf>
    <xf numFmtId="4" fontId="45" fillId="72" borderId="59" applyNumberFormat="0" applyProtection="0">
      <alignment horizontal="right" vertical="center"/>
    </xf>
    <xf numFmtId="4" fontId="45" fillId="74" borderId="59" applyNumberFormat="0" applyProtection="0">
      <alignment horizontal="right" vertical="center"/>
    </xf>
    <xf numFmtId="4" fontId="45" fillId="76" borderId="59" applyNumberFormat="0" applyProtection="0">
      <alignment horizontal="right" vertical="center"/>
    </xf>
    <xf numFmtId="4" fontId="49" fillId="78" borderId="59" applyNumberFormat="0" applyProtection="0">
      <alignment horizontal="left" vertical="center" indent="1"/>
    </xf>
    <xf numFmtId="4" fontId="45" fillId="80" borderId="49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45" fillId="80" borderId="59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32" fillId="81" borderId="47" applyNumberFormat="0" applyProtection="0">
      <alignment horizontal="left" vertical="top" indent="1"/>
    </xf>
    <xf numFmtId="0" fontId="32" fillId="81" borderId="47" applyNumberFormat="0" applyProtection="0">
      <alignment horizontal="left" vertical="top" indent="1"/>
    </xf>
    <xf numFmtId="0" fontId="32" fillId="81" borderId="47" applyNumberFormat="0" applyProtection="0">
      <alignment horizontal="left" vertical="top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32" fillId="83" borderId="47" applyNumberFormat="0" applyProtection="0">
      <alignment horizontal="left" vertical="top" indent="1"/>
    </xf>
    <xf numFmtId="0" fontId="32" fillId="83" borderId="47" applyNumberFormat="0" applyProtection="0">
      <alignment horizontal="left" vertical="top" indent="1"/>
    </xf>
    <xf numFmtId="0" fontId="32" fillId="83" borderId="47" applyNumberFormat="0" applyProtection="0">
      <alignment horizontal="left" vertical="top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32" fillId="89" borderId="47" applyNumberFormat="0" applyProtection="0">
      <alignment horizontal="left" vertical="top" indent="1"/>
    </xf>
    <xf numFmtId="0" fontId="32" fillId="89" borderId="47" applyNumberFormat="0" applyProtection="0">
      <alignment horizontal="left" vertical="top" indent="1"/>
    </xf>
    <xf numFmtId="0" fontId="32" fillId="89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32" fillId="84" borderId="47" applyNumberFormat="0" applyProtection="0">
      <alignment horizontal="left" vertical="top" indent="1"/>
    </xf>
    <xf numFmtId="0" fontId="32" fillId="84" borderId="47" applyNumberFormat="0" applyProtection="0">
      <alignment horizontal="left" vertical="top" indent="1"/>
    </xf>
    <xf numFmtId="0" fontId="32" fillId="84" borderId="47" applyNumberFormat="0" applyProtection="0">
      <alignment horizontal="left" vertical="top" indent="1"/>
    </xf>
    <xf numFmtId="0" fontId="32" fillId="90" borderId="60" applyNumberFormat="0">
      <protection locked="0"/>
    </xf>
    <xf numFmtId="0" fontId="32" fillId="90" borderId="60" applyNumberFormat="0">
      <protection locked="0"/>
    </xf>
    <xf numFmtId="0" fontId="32" fillId="90" borderId="60" applyNumberFormat="0">
      <protection locked="0"/>
    </xf>
    <xf numFmtId="0" fontId="32" fillId="90" borderId="60" applyNumberFormat="0">
      <protection locked="0"/>
    </xf>
    <xf numFmtId="4" fontId="45" fillId="91" borderId="59" applyNumberFormat="0" applyProtection="0">
      <alignment vertical="center"/>
    </xf>
    <xf numFmtId="4" fontId="51" fillId="92" borderId="47" applyNumberFormat="0" applyProtection="0">
      <alignment vertical="center"/>
    </xf>
    <xf numFmtId="4" fontId="46" fillId="91" borderId="59" applyNumberFormat="0" applyProtection="0">
      <alignment vertical="center"/>
    </xf>
    <xf numFmtId="4" fontId="47" fillId="91" borderId="42" applyNumberFormat="0" applyProtection="0">
      <alignment vertical="center"/>
    </xf>
    <xf numFmtId="4" fontId="45" fillId="91" borderId="59" applyNumberFormat="0" applyProtection="0">
      <alignment horizontal="left" vertical="center" indent="1"/>
    </xf>
    <xf numFmtId="4" fontId="51" fillId="86" borderId="47" applyNumberFormat="0" applyProtection="0">
      <alignment horizontal="left" vertical="center" indent="1"/>
    </xf>
    <xf numFmtId="4" fontId="45" fillId="91" borderId="59" applyNumberFormat="0" applyProtection="0">
      <alignment horizontal="left" vertical="center" indent="1"/>
    </xf>
    <xf numFmtId="0" fontId="51" fillId="92" borderId="47" applyNumberFormat="0" applyProtection="0">
      <alignment horizontal="left" vertical="top" indent="1"/>
    </xf>
    <xf numFmtId="4" fontId="45" fillId="0" borderId="59" applyNumberFormat="0" applyProtection="0">
      <alignment horizontal="right" vertical="center"/>
    </xf>
    <xf numFmtId="4" fontId="46" fillId="80" borderId="59" applyNumberFormat="0" applyProtection="0">
      <alignment horizontal="right" vertical="center"/>
    </xf>
    <xf numFmtId="4" fontId="47" fillId="93" borderId="45" applyNumberFormat="0" applyProtection="0">
      <alignment horizontal="right" vertical="center"/>
    </xf>
    <xf numFmtId="4" fontId="32" fillId="59" borderId="45" applyNumberFormat="0" applyProtection="0">
      <alignment horizontal="left" vertical="center" indent="1"/>
    </xf>
    <xf numFmtId="0" fontId="12" fillId="0" borderId="59" applyNumberFormat="0" applyProtection="0">
      <alignment horizontal="left" vertical="center" indent="1"/>
    </xf>
    <xf numFmtId="0" fontId="12" fillId="0" borderId="59" applyNumberFormat="0" applyProtection="0">
      <alignment horizontal="left" vertical="center" indent="1"/>
    </xf>
    <xf numFmtId="0" fontId="32" fillId="95" borderId="42"/>
    <xf numFmtId="4" fontId="54" fillId="80" borderId="59" applyNumberFormat="0" applyProtection="0">
      <alignment horizontal="right" vertical="center"/>
    </xf>
    <xf numFmtId="4" fontId="55" fillId="90" borderId="45" applyNumberFormat="0" applyProtection="0">
      <alignment horizontal="right" vertical="center"/>
    </xf>
    <xf numFmtId="4" fontId="49" fillId="56" borderId="81" applyNumberFormat="0" applyProtection="0">
      <alignment horizontal="left" vertical="center" indent="1"/>
    </xf>
    <xf numFmtId="4" fontId="45" fillId="97" borderId="68" applyNumberFormat="0" applyProtection="0">
      <alignment horizontal="right" vertical="center"/>
    </xf>
    <xf numFmtId="4" fontId="45" fillId="61" borderId="68" applyNumberFormat="0" applyProtection="0">
      <alignment horizontal="right" vertical="center"/>
    </xf>
    <xf numFmtId="0" fontId="49" fillId="56" borderId="68" applyNumberFormat="0" applyProtection="0">
      <alignment horizontal="left" vertical="top" indent="1"/>
    </xf>
    <xf numFmtId="4" fontId="49" fillId="56" borderId="68" applyNumberFormat="0" applyProtection="0">
      <alignment horizontal="left" vertical="center" indent="1"/>
    </xf>
    <xf numFmtId="4" fontId="99" fillId="56" borderId="68" applyNumberFormat="0" applyProtection="0">
      <alignment vertical="center"/>
    </xf>
    <xf numFmtId="4" fontId="49" fillId="57" borderId="68" applyNumberFormat="0" applyProtection="0">
      <alignment vertical="center"/>
    </xf>
    <xf numFmtId="4" fontId="45" fillId="69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8" fontId="12" fillId="0" borderId="73" applyFont="0" applyFill="0" applyBorder="0" applyProtection="0">
      <alignment horizontal="right"/>
    </xf>
    <xf numFmtId="0" fontId="12" fillId="99" borderId="81" applyNumberFormat="0" applyProtection="0">
      <alignment horizontal="left" vertical="top" indent="1"/>
    </xf>
    <xf numFmtId="0" fontId="31" fillId="0" borderId="72" applyFill="0" applyProtection="0">
      <alignment horizontal="right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49" fillId="0" borderId="89" applyNumberFormat="0" applyFill="0" applyAlignment="0" applyProtection="0"/>
    <xf numFmtId="0" fontId="12" fillId="82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101" fillId="62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101" fillId="104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101" fillId="66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101" fillId="105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101" fillId="72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101" fillId="106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101" fillId="99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101" fillId="105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101" fillId="74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45" fillId="75" borderId="81" applyNumberFormat="0" applyProtection="0">
      <alignment horizontal="right" vertical="center"/>
    </xf>
    <xf numFmtId="4" fontId="101" fillId="72" borderId="81" applyNumberFormat="0" applyProtection="0">
      <alignment horizontal="right" vertical="center"/>
    </xf>
    <xf numFmtId="4" fontId="45" fillId="73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101" fillId="106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4" fontId="101" fillId="99" borderId="81" applyNumberFormat="0" applyProtection="0">
      <alignment horizontal="right" vertical="center"/>
    </xf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36" fillId="51" borderId="45" applyNumberFormat="0" applyAlignment="0" applyProtection="0"/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42" fillId="48" borderId="45" applyNumberFormat="0" applyAlignment="0" applyProtection="0"/>
    <xf numFmtId="0" fontId="45" fillId="91" borderId="10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65" borderId="82" applyNumberFormat="0" applyProtection="0">
      <alignment horizontal="right" vertical="center"/>
    </xf>
    <xf numFmtId="4" fontId="45" fillId="64" borderId="80" applyNumberFormat="0" applyProtection="0">
      <alignment horizontal="right" vertical="center"/>
    </xf>
    <xf numFmtId="4" fontId="45" fillId="70" borderId="80" applyNumberFormat="0" applyProtection="0">
      <alignment horizontal="right" vertical="center"/>
    </xf>
    <xf numFmtId="4" fontId="45" fillId="68" borderId="80" applyNumberFormat="0" applyProtection="0">
      <alignment horizontal="right" vertical="center"/>
    </xf>
    <xf numFmtId="0" fontId="12" fillId="87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45" fillId="61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0" fontId="12" fillId="107" borderId="101" applyNumberFormat="0" applyProtection="0">
      <alignment horizontal="left" vertical="center" indent="1"/>
    </xf>
    <xf numFmtId="0" fontId="44" fillId="51" borderId="59" applyNumberFormat="0" applyAlignment="0" applyProtection="0"/>
    <xf numFmtId="4" fontId="45" fillId="72" borderId="67" applyNumberFormat="0" applyProtection="0">
      <alignment horizontal="right" vertical="center"/>
    </xf>
    <xf numFmtId="4" fontId="45" fillId="56" borderId="67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45" fillId="56" borderId="59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45" fillId="56" borderId="59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4" fontId="45" fillId="56" borderId="59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45" fillId="60" borderId="59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45" fillId="62" borderId="59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45" fillId="64" borderId="59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32" fillId="65" borderId="48" applyNumberFormat="0" applyProtection="0">
      <alignment horizontal="right" vertical="center"/>
    </xf>
    <xf numFmtId="4" fontId="45" fillId="66" borderId="59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45" fillId="68" borderId="59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45" fillId="70" borderId="59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45" fillId="72" borderId="59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45" fillId="74" borderId="59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45" fillId="76" borderId="59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49" fillId="79" borderId="62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32" fillId="79" borderId="48" applyNumberFormat="0" applyProtection="0">
      <alignment horizontal="left" vertical="center" indent="1"/>
    </xf>
    <xf numFmtId="4" fontId="45" fillId="80" borderId="49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4" fontId="45" fillId="80" borderId="49" applyNumberFormat="0" applyProtection="0">
      <alignment horizontal="left" vertical="center" indent="1"/>
    </xf>
    <xf numFmtId="4" fontId="12" fillId="81" borderId="48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4" fontId="12" fillId="81" borderId="48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4" fontId="45" fillId="80" borderId="59" applyNumberFormat="0" applyProtection="0">
      <alignment horizontal="left" vertical="center" indent="1"/>
    </xf>
    <xf numFmtId="4" fontId="45" fillId="80" borderId="59" applyNumberFormat="0" applyProtection="0">
      <alignment horizontal="left" vertical="center" indent="1"/>
    </xf>
    <xf numFmtId="4" fontId="45" fillId="80" borderId="59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4" fontId="32" fillId="84" borderId="48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4" fontId="45" fillId="85" borderId="59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4" fontId="32" fillId="83" borderId="48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12" fillId="85" borderId="59" applyNumberFormat="0" applyProtection="0">
      <alignment horizontal="left" vertical="center" indent="1"/>
    </xf>
    <xf numFmtId="0" fontId="32" fillId="81" borderId="47" applyNumberFormat="0" applyProtection="0">
      <alignment horizontal="left" vertical="top" indent="1"/>
    </xf>
    <xf numFmtId="0" fontId="12" fillId="87" borderId="59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12" fillId="87" borderId="59" applyNumberFormat="0" applyProtection="0">
      <alignment horizontal="left" vertical="center" indent="1"/>
    </xf>
    <xf numFmtId="0" fontId="32" fillId="83" borderId="47" applyNumberFormat="0" applyProtection="0">
      <alignment horizontal="left" vertical="top" indent="1"/>
    </xf>
    <xf numFmtId="0" fontId="12" fillId="30" borderId="59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12" fillId="30" borderId="59" applyNumberFormat="0" applyProtection="0">
      <alignment horizontal="left" vertical="center" indent="1"/>
    </xf>
    <xf numFmtId="0" fontId="32" fillId="89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12" fillId="58" borderId="59" applyNumberFormat="0" applyProtection="0">
      <alignment horizontal="left" vertical="center" indent="1"/>
    </xf>
    <xf numFmtId="0" fontId="32" fillId="84" borderId="47" applyNumberFormat="0" applyProtection="0">
      <alignment horizontal="left" vertical="top" indent="1"/>
    </xf>
    <xf numFmtId="4" fontId="45" fillId="91" borderId="59" applyNumberFormat="0" applyProtection="0">
      <alignment vertical="center"/>
    </xf>
    <xf numFmtId="4" fontId="45" fillId="91" borderId="47" applyNumberFormat="0" applyProtection="0">
      <alignment vertical="center"/>
    </xf>
    <xf numFmtId="4" fontId="45" fillId="91" borderId="59" applyNumberFormat="0" applyProtection="0">
      <alignment vertical="center"/>
    </xf>
    <xf numFmtId="4" fontId="45" fillId="91" borderId="59" applyNumberFormat="0" applyProtection="0">
      <alignment horizontal="left" vertical="center" indent="1"/>
    </xf>
    <xf numFmtId="4" fontId="45" fillId="91" borderId="47" applyNumberFormat="0" applyProtection="0">
      <alignment horizontal="left" vertical="center" indent="1"/>
    </xf>
    <xf numFmtId="4" fontId="45" fillId="91" borderId="59" applyNumberFormat="0" applyProtection="0">
      <alignment horizontal="left" vertical="center" indent="1"/>
    </xf>
    <xf numFmtId="4" fontId="45" fillId="91" borderId="59" applyNumberFormat="0" applyProtection="0">
      <alignment horizontal="left" vertical="center" indent="1"/>
    </xf>
    <xf numFmtId="0" fontId="45" fillId="91" borderId="47" applyNumberFormat="0" applyProtection="0">
      <alignment horizontal="left" vertical="top" indent="1"/>
    </xf>
    <xf numFmtId="4" fontId="45" fillId="91" borderId="59" applyNumberFormat="0" applyProtection="0">
      <alignment horizontal="left" vertical="center" indent="1"/>
    </xf>
    <xf numFmtId="4" fontId="45" fillId="0" borderId="59" applyNumberFormat="0" applyProtection="0">
      <alignment horizontal="right" vertical="center"/>
    </xf>
    <xf numFmtId="4" fontId="45" fillId="0" borderId="59" applyNumberFormat="0" applyProtection="0">
      <alignment horizontal="right" vertical="center"/>
    </xf>
    <xf numFmtId="4" fontId="45" fillId="0" borderId="47" applyNumberFormat="0" applyProtection="0">
      <alignment horizontal="right" vertical="center"/>
    </xf>
    <xf numFmtId="4" fontId="45" fillId="0" borderId="47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45" fillId="0" borderId="59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0" fontId="12" fillId="0" borderId="59" applyNumberFormat="0" applyProtection="0">
      <alignment horizontal="left" vertical="center" indent="1"/>
    </xf>
    <xf numFmtId="0" fontId="12" fillId="0" borderId="59" applyNumberFormat="0" applyProtection="0">
      <alignment horizontal="left" vertical="center" indent="1"/>
    </xf>
    <xf numFmtId="4" fontId="45" fillId="0" borderId="47" applyNumberFormat="0" applyProtection="0">
      <alignment horizontal="left" vertical="center" indent="1"/>
    </xf>
    <xf numFmtId="4" fontId="45" fillId="0" borderId="47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12" fillId="0" borderId="59" applyNumberFormat="0" applyProtection="0">
      <alignment horizontal="left" vertical="center" indent="1"/>
    </xf>
    <xf numFmtId="0" fontId="12" fillId="0" borderId="59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45" fillId="107" borderId="47" applyNumberFormat="0" applyProtection="0">
      <alignment horizontal="left" vertical="top" indent="1"/>
    </xf>
    <xf numFmtId="0" fontId="12" fillId="58" borderId="59" applyNumberFormat="0" applyProtection="0">
      <alignment horizontal="left" vertical="center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32" fillId="95" borderId="42"/>
    <xf numFmtId="0" fontId="32" fillId="95" borderId="42"/>
    <xf numFmtId="0" fontId="32" fillId="95" borderId="42"/>
    <xf numFmtId="0" fontId="38" fillId="0" borderId="52" applyNumberFormat="0" applyFill="0" applyAlignment="0" applyProtection="0"/>
    <xf numFmtId="0" fontId="12" fillId="107" borderId="81" applyNumberFormat="0" applyProtection="0">
      <alignment horizontal="left" vertical="top" indent="1"/>
    </xf>
    <xf numFmtId="0" fontId="12" fillId="30" borderId="80" applyNumberFormat="0" applyProtection="0">
      <alignment horizontal="left" vertical="center" indent="1"/>
    </xf>
    <xf numFmtId="0" fontId="12" fillId="58" borderId="67" applyNumberFormat="0" applyProtection="0">
      <alignment horizontal="left" vertical="center" indent="1"/>
    </xf>
    <xf numFmtId="0" fontId="12" fillId="108" borderId="81" applyNumberFormat="0" applyProtection="0">
      <alignment horizontal="left" vertical="top" indent="1"/>
    </xf>
    <xf numFmtId="4" fontId="102" fillId="108" borderId="81" applyNumberFormat="0" applyProtection="0">
      <alignment vertical="center"/>
    </xf>
    <xf numFmtId="0" fontId="32" fillId="47" borderId="45" applyNumberFormat="0" applyFont="0" applyAlignment="0" applyProtection="0"/>
    <xf numFmtId="0" fontId="32" fillId="47" borderId="45" applyNumberFormat="0" applyFont="0" applyAlignment="0" applyProtection="0"/>
    <xf numFmtId="0" fontId="32" fillId="47" borderId="45" applyNumberFormat="0" applyFont="0" applyAlignment="0" applyProtection="0"/>
    <xf numFmtId="4" fontId="47" fillId="56" borderId="45" applyNumberFormat="0" applyProtection="0">
      <alignment vertical="center"/>
    </xf>
    <xf numFmtId="4" fontId="32" fillId="59" borderId="45" applyNumberFormat="0" applyProtection="0">
      <alignment horizontal="left" vertical="center" indent="1"/>
    </xf>
    <xf numFmtId="0" fontId="32" fillId="90" borderId="60" applyNumberFormat="0">
      <protection locked="0"/>
    </xf>
    <xf numFmtId="0" fontId="32" fillId="90" borderId="60" applyNumberFormat="0">
      <protection locked="0"/>
    </xf>
    <xf numFmtId="0" fontId="32" fillId="90" borderId="60" applyNumberFormat="0">
      <protection locked="0"/>
    </xf>
    <xf numFmtId="0" fontId="32" fillId="90" borderId="60" applyNumberFormat="0">
      <protection locked="0"/>
    </xf>
    <xf numFmtId="4" fontId="47" fillId="93" borderId="45" applyNumberFormat="0" applyProtection="0">
      <alignment horizontal="right" vertical="center"/>
    </xf>
    <xf numFmtId="4" fontId="32" fillId="59" borderId="45" applyNumberFormat="0" applyProtection="0">
      <alignment horizontal="left" vertical="center" indent="1"/>
    </xf>
    <xf numFmtId="4" fontId="55" fillId="90" borderId="45" applyNumberFormat="0" applyProtection="0">
      <alignment horizontal="right" vertical="center"/>
    </xf>
    <xf numFmtId="0" fontId="36" fillId="51" borderId="45" applyNumberFormat="0" applyAlignment="0" applyProtection="0"/>
    <xf numFmtId="0" fontId="12" fillId="82" borderId="101" applyNumberFormat="0" applyProtection="0">
      <alignment horizontal="left" vertical="center" indent="1"/>
    </xf>
    <xf numFmtId="0" fontId="42" fillId="48" borderId="45" applyNumberFormat="0" applyAlignment="0" applyProtection="0"/>
    <xf numFmtId="0" fontId="44" fillId="51" borderId="67" applyNumberFormat="0" applyAlignment="0" applyProtection="0"/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7" borderId="45" applyNumberFormat="0" applyProtection="0">
      <alignment vertical="center"/>
    </xf>
    <xf numFmtId="4" fontId="32" fillId="56" borderId="45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32" fillId="56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1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3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7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69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1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3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5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77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4" fontId="32" fillId="83" borderId="45" applyNumberFormat="0" applyProtection="0">
      <alignment horizontal="right" vertical="center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6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8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9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0" fontId="32" fillId="84" borderId="45" applyNumberFormat="0" applyProtection="0">
      <alignment horizontal="left" vertical="center" indent="1"/>
    </xf>
    <xf numFmtId="4" fontId="32" fillId="0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32" fillId="0" borderId="45" applyNumberFormat="0" applyProtection="0">
      <alignment horizontal="right" vertical="center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4" fontId="32" fillId="59" borderId="45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4" fontId="45" fillId="97" borderId="81" applyNumberFormat="0" applyProtection="0">
      <alignment horizontal="right" vertical="center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center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82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center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107" borderId="68" applyNumberFormat="0" applyProtection="0">
      <alignment horizontal="left" vertical="top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center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99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center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0" fontId="12" fillId="108" borderId="68" applyNumberFormat="0" applyProtection="0">
      <alignment horizontal="left" vertical="top" indent="1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101" fillId="108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5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102" fillId="108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6" fillId="91" borderId="68" applyNumberFormat="0" applyProtection="0">
      <alignment vertical="center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4" fontId="45" fillId="91" borderId="68" applyNumberFormat="0" applyProtection="0">
      <alignment horizontal="left" vertical="center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0" fontId="45" fillId="91" borderId="68" applyNumberFormat="0" applyProtection="0">
      <alignment horizontal="left" vertical="top" indent="1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5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102" fillId="108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6" fillId="84" borderId="68" applyNumberFormat="0" applyProtection="0">
      <alignment horizontal="right" vertical="center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4" fontId="45" fillId="83" borderId="68" applyNumberFormat="0" applyProtection="0">
      <alignment horizontal="left" vertical="center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0" fontId="45" fillId="107" borderId="68" applyNumberFormat="0" applyProtection="0">
      <alignment horizontal="left" vertical="top" indent="1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103" fillId="108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4" fontId="54" fillId="84" borderId="68" applyNumberFormat="0" applyProtection="0">
      <alignment horizontal="right" vertical="center"/>
    </xf>
    <xf numFmtId="0" fontId="32" fillId="90" borderId="104" applyNumberFormat="0">
      <protection locked="0"/>
    </xf>
    <xf numFmtId="0" fontId="32" fillId="90" borderId="104" applyNumberFormat="0">
      <protection locked="0"/>
    </xf>
    <xf numFmtId="4" fontId="32" fillId="59" borderId="98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5" fillId="91" borderId="100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4" fontId="32" fillId="71" borderId="98" applyNumberFormat="0" applyProtection="0">
      <alignment horizontal="right"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184" fontId="110" fillId="0" borderId="63" applyBorder="0" applyProtection="0">
      <alignment horizontal="right" vertical="center"/>
    </xf>
    <xf numFmtId="0" fontId="111" fillId="114" borderId="63" applyBorder="0" applyProtection="0">
      <alignment horizontal="centerContinuous" vertical="center"/>
    </xf>
    <xf numFmtId="4" fontId="32" fillId="61" borderId="98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32" fillId="57" borderId="98" applyNumberFormat="0" applyProtection="0">
      <alignment vertical="center"/>
    </xf>
    <xf numFmtId="0" fontId="12" fillId="82" borderId="101" applyNumberFormat="0" applyProtection="0">
      <alignment horizontal="left" vertical="top" indent="1"/>
    </xf>
    <xf numFmtId="3" fontId="75" fillId="0" borderId="64"/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5" fillId="75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4" fontId="45" fillId="75" borderId="81" applyNumberFormat="0" applyProtection="0">
      <alignment horizontal="right" vertical="center"/>
    </xf>
    <xf numFmtId="0" fontId="12" fillId="99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5" fillId="71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49" fillId="56" borderId="8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32" fillId="89" borderId="65" applyNumberFormat="0" applyProtection="0">
      <alignment horizontal="left" vertical="center" indent="1"/>
    </xf>
    <xf numFmtId="4" fontId="45" fillId="83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0" fontId="42" fillId="48" borderId="65" applyNumberFormat="0" applyAlignment="0" applyProtection="0"/>
    <xf numFmtId="4" fontId="45" fillId="61" borderId="81" applyNumberFormat="0" applyProtection="0">
      <alignment horizontal="right" vertical="center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101" applyNumberFormat="0" applyProtection="0">
      <alignment vertical="center"/>
    </xf>
    <xf numFmtId="4" fontId="32" fillId="65" borderId="69" applyNumberFormat="0" applyProtection="0">
      <alignment horizontal="right" vertical="center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12" fillId="81" borderId="69" applyNumberFormat="0" applyProtection="0">
      <alignment horizontal="left" vertical="center" indent="1"/>
    </xf>
    <xf numFmtId="0" fontId="36" fillId="51" borderId="65" applyNumberFormat="0" applyAlignment="0" applyProtection="0"/>
    <xf numFmtId="4" fontId="12" fillId="81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4" fontId="32" fillId="84" borderId="69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4" fontId="32" fillId="83" borderId="69" applyNumberFormat="0" applyProtection="0">
      <alignment horizontal="left" vertical="center" indent="1"/>
    </xf>
    <xf numFmtId="0" fontId="45" fillId="107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4" fontId="45" fillId="68" borderId="100" applyNumberFormat="0" applyProtection="0">
      <alignment horizontal="right" vertical="center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97" fillId="0" borderId="95">
      <alignment horizontal="center"/>
    </xf>
    <xf numFmtId="4" fontId="45" fillId="77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4" fontId="45" fillId="97" borderId="101" applyNumberFormat="0" applyProtection="0">
      <alignment horizontal="right" vertical="center"/>
    </xf>
    <xf numFmtId="4" fontId="49" fillId="56" borderId="101" applyNumberFormat="0" applyProtection="0">
      <alignment horizontal="left" vertical="center" indent="1"/>
    </xf>
    <xf numFmtId="4" fontId="51" fillId="92" borderId="101" applyNumberFormat="0" applyProtection="0">
      <alignment vertical="center"/>
    </xf>
    <xf numFmtId="0" fontId="32" fillId="90" borderId="71" applyNumberFormat="0">
      <protection locked="0"/>
    </xf>
    <xf numFmtId="4" fontId="45" fillId="85" borderId="100" applyNumberFormat="0" applyProtection="0">
      <alignment horizontal="left" vertical="center" indent="1"/>
    </xf>
    <xf numFmtId="4" fontId="45" fillId="70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32" fillId="57" borderId="98" applyNumberFormat="0" applyProtection="0">
      <alignment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32" fillId="84" borderId="81" applyNumberFormat="0" applyProtection="0">
      <alignment horizontal="left" vertical="top" indent="1"/>
    </xf>
    <xf numFmtId="0" fontId="12" fillId="87" borderId="80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32" fillId="75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45" fillId="72" borderId="80" applyNumberFormat="0" applyProtection="0">
      <alignment horizontal="right" vertical="center"/>
    </xf>
    <xf numFmtId="4" fontId="45" fillId="66" borderId="80" applyNumberFormat="0" applyProtection="0">
      <alignment horizontal="right" vertical="center"/>
    </xf>
    <xf numFmtId="4" fontId="32" fillId="65" borderId="82" applyNumberFormat="0" applyProtection="0">
      <alignment horizontal="right" vertical="center"/>
    </xf>
    <xf numFmtId="4" fontId="45" fillId="56" borderId="80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46" fillId="56" borderId="80" applyNumberFormat="0" applyProtection="0">
      <alignment vertical="center"/>
    </xf>
    <xf numFmtId="4" fontId="45" fillId="56" borderId="80" applyNumberFormat="0" applyProtection="0">
      <alignment vertical="center"/>
    </xf>
    <xf numFmtId="0" fontId="44" fillId="51" borderId="80" applyNumberFormat="0" applyAlignment="0" applyProtection="0"/>
    <xf numFmtId="4" fontId="53" fillId="94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45" fillId="67" borderId="81" applyNumberFormat="0" applyProtection="0">
      <alignment horizontal="right" vertical="center"/>
    </xf>
    <xf numFmtId="4" fontId="55" fillId="90" borderId="65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47" fillId="93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0" fontId="32" fillId="90" borderId="71" applyNumberFormat="0">
      <protection locked="0"/>
    </xf>
    <xf numFmtId="4" fontId="45" fillId="77" borderId="81" applyNumberFormat="0" applyProtection="0">
      <alignment horizontal="right" vertical="center"/>
    </xf>
    <xf numFmtId="0" fontId="32" fillId="88" borderId="65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32" fillId="86" borderId="65" applyNumberFormat="0" applyProtection="0">
      <alignment horizontal="left" vertical="center" indent="1"/>
    </xf>
    <xf numFmtId="4" fontId="54" fillId="84" borderId="101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31" fillId="0" borderId="72" applyFill="0" applyProtection="0">
      <alignment horizontal="right"/>
    </xf>
    <xf numFmtId="0" fontId="12" fillId="99" borderId="81" applyNumberFormat="0" applyProtection="0">
      <alignment horizontal="left" vertical="top" indent="1"/>
    </xf>
    <xf numFmtId="8" fontId="12" fillId="0" borderId="73" applyFont="0" applyFill="0" applyBorder="0" applyProtection="0">
      <alignment horizontal="right"/>
    </xf>
    <xf numFmtId="0" fontId="12" fillId="99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4" fontId="45" fillId="77" borderId="81" applyNumberFormat="0" applyProtection="0">
      <alignment horizontal="right" vertical="center"/>
    </xf>
    <xf numFmtId="0" fontId="32" fillId="84" borderId="65" applyNumberFormat="0" applyProtection="0">
      <alignment horizontal="left" vertical="center" indent="1"/>
    </xf>
    <xf numFmtId="4" fontId="32" fillId="63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56" borderId="65" applyNumberFormat="0" applyProtection="0">
      <alignment horizontal="left" vertical="center" indent="1"/>
    </xf>
    <xf numFmtId="4" fontId="47" fillId="56" borderId="65" applyNumberFormat="0" applyProtection="0">
      <alignment vertical="center"/>
    </xf>
    <xf numFmtId="4" fontId="45" fillId="67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45" fillId="69" borderId="81" applyNumberFormat="0" applyProtection="0">
      <alignment horizontal="right" vertical="center"/>
    </xf>
    <xf numFmtId="4" fontId="32" fillId="57" borderId="65" applyNumberFormat="0" applyProtection="0">
      <alignment vertical="center"/>
    </xf>
    <xf numFmtId="0" fontId="32" fillId="47" borderId="65" applyNumberFormat="0" applyFont="0" applyAlignment="0" applyProtection="0"/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7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101" fillId="62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101" fillId="60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101" fillId="64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100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99" fillId="56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5" fillId="6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4" fontId="99" fillId="56" borderId="101" applyNumberFormat="0" applyProtection="0">
      <alignment vertical="center"/>
    </xf>
    <xf numFmtId="4" fontId="100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10" fontId="32" fillId="91" borderId="106" applyNumberFormat="0" applyBorder="0" applyAlignment="0" applyProtection="0"/>
    <xf numFmtId="0" fontId="12" fillId="58" borderId="100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0" fontId="45" fillId="91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25" fillId="81" borderId="105" applyBorder="0"/>
    <xf numFmtId="0" fontId="12" fillId="58" borderId="100" applyNumberFormat="0" applyProtection="0">
      <alignment horizontal="left" vertical="center" indent="1"/>
    </xf>
    <xf numFmtId="0" fontId="94" fillId="86" borderId="80" applyNumberFormat="0" applyAlignment="0" applyProtection="0"/>
    <xf numFmtId="0" fontId="32" fillId="90" borderId="104" applyNumberFormat="0">
      <protection locked="0"/>
    </xf>
    <xf numFmtId="4" fontId="32" fillId="59" borderId="98" applyNumberFormat="0" applyProtection="0">
      <alignment horizontal="left" vertical="center" indent="1"/>
    </xf>
    <xf numFmtId="4" fontId="32" fillId="65" borderId="102" applyNumberFormat="0" applyProtection="0">
      <alignment horizontal="right" vertical="center"/>
    </xf>
    <xf numFmtId="4" fontId="32" fillId="57" borderId="98" applyNumberFormat="0" applyProtection="0">
      <alignment vertical="center"/>
    </xf>
    <xf numFmtId="4" fontId="32" fillId="59" borderId="98" applyNumberFormat="0" applyProtection="0">
      <alignment horizontal="left" vertical="center" indent="1"/>
    </xf>
    <xf numFmtId="4" fontId="32" fillId="57" borderId="98" applyNumberFormat="0" applyProtection="0">
      <alignment vertical="center"/>
    </xf>
    <xf numFmtId="0" fontId="88" fillId="102" borderId="87" applyNumberFormat="0" applyAlignment="0" applyProtection="0"/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31" fillId="0" borderId="86" applyFill="0" applyProtection="0">
      <alignment horizontal="right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49" fillId="0" borderId="114" applyNumberFormat="0" applyFill="0" applyAlignment="0" applyProtection="0"/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4" fontId="45" fillId="83" borderId="101" applyNumberFormat="0" applyProtection="0">
      <alignment horizontal="left" vertical="center" indent="1"/>
    </xf>
    <xf numFmtId="0" fontId="45" fillId="107" borderId="101" applyNumberFormat="0" applyProtection="0">
      <alignment horizontal="left" vertical="top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5" fillId="83" borderId="101" applyNumberFormat="0" applyProtection="0">
      <alignment horizontal="left" vertical="center" indent="1"/>
    </xf>
    <xf numFmtId="4" fontId="102" fillId="108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4" fontId="45" fillId="91" borderId="101" applyNumberFormat="0" applyProtection="0">
      <alignment horizontal="left" vertical="center" indent="1"/>
    </xf>
    <xf numFmtId="0" fontId="45" fillId="91" borderId="101" applyNumberFormat="0" applyProtection="0">
      <alignment horizontal="left" vertical="top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101" fillId="108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85" borderId="80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73" borderId="101" applyNumberFormat="0" applyProtection="0">
      <alignment horizontal="right" vertical="center"/>
    </xf>
    <xf numFmtId="0" fontId="12" fillId="87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4" fontId="45" fillId="67" borderId="101" applyNumberFormat="0" applyProtection="0">
      <alignment horizontal="right" vertical="center"/>
    </xf>
    <xf numFmtId="0" fontId="12" fillId="87" borderId="80" applyNumberFormat="0" applyProtection="0">
      <alignment horizontal="left" vertical="center" indent="1"/>
    </xf>
    <xf numFmtId="10" fontId="32" fillId="91" borderId="106" applyNumberFormat="0" applyBorder="0" applyAlignment="0" applyProtection="0"/>
    <xf numFmtId="0" fontId="32" fillId="90" borderId="96" applyNumberFormat="0">
      <protection locked="0"/>
    </xf>
    <xf numFmtId="0" fontId="12" fillId="30" borderId="100" applyNumberFormat="0" applyProtection="0">
      <alignment horizontal="left" vertical="center" indent="1"/>
    </xf>
    <xf numFmtId="4" fontId="32" fillId="83" borderId="98" applyNumberFormat="0" applyProtection="0">
      <alignment horizontal="right" vertical="center"/>
    </xf>
    <xf numFmtId="0" fontId="12" fillId="85" borderId="100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75" borderId="98" applyNumberFormat="0" applyProtection="0">
      <alignment horizontal="right" vertical="center"/>
    </xf>
    <xf numFmtId="4" fontId="49" fillId="78" borderId="100" applyNumberFormat="0" applyProtection="0">
      <alignment horizontal="left" vertical="center" indent="1"/>
    </xf>
    <xf numFmtId="4" fontId="45" fillId="60" borderId="100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48" fillId="57" borderId="101" applyNumberFormat="0" applyProtection="0">
      <alignment horizontal="left" vertical="top" indent="1"/>
    </xf>
    <xf numFmtId="4" fontId="32" fillId="57" borderId="98" applyNumberFormat="0" applyProtection="0">
      <alignment vertical="center"/>
    </xf>
    <xf numFmtId="0" fontId="12" fillId="82" borderId="101" applyNumberFormat="0" applyProtection="0">
      <alignment horizontal="left" vertical="top" indent="1"/>
    </xf>
    <xf numFmtId="4" fontId="45" fillId="70" borderId="100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45" fillId="62" borderId="100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4" fontId="45" fillId="60" borderId="100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45" fillId="56" borderId="100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0" fontId="44" fillId="51" borderId="100" applyNumberFormat="0" applyAlignment="0" applyProtection="0"/>
    <xf numFmtId="0" fontId="42" fillId="48" borderId="98" applyNumberFormat="0" applyAlignment="0" applyProtection="0"/>
    <xf numFmtId="0" fontId="41" fillId="0" borderId="99" applyNumberFormat="0" applyFill="0" applyAlignment="0" applyProtection="0"/>
    <xf numFmtId="0" fontId="36" fillId="51" borderId="98" applyNumberFormat="0" applyAlignment="0" applyProtection="0"/>
    <xf numFmtId="0" fontId="12" fillId="99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89" fillId="0" borderId="95">
      <alignment horizontal="right"/>
    </xf>
    <xf numFmtId="0" fontId="89" fillId="0" borderId="95">
      <alignment horizontal="left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0" fontId="97" fillId="0" borderId="95">
      <alignment horizontal="center"/>
    </xf>
    <xf numFmtId="0" fontId="97" fillId="0" borderId="95">
      <alignment horizont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101" fillId="106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101" fillId="72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32" fillId="47" borderId="98" applyNumberFormat="0" applyFont="0" applyAlignment="0" applyProtection="0"/>
    <xf numFmtId="0" fontId="97" fillId="0" borderId="115">
      <alignment horizontal="center"/>
    </xf>
    <xf numFmtId="0" fontId="97" fillId="0" borderId="115">
      <alignment horizontal="center"/>
    </xf>
    <xf numFmtId="4" fontId="32" fillId="56" borderId="98" applyNumberFormat="0" applyProtection="0">
      <alignment horizontal="left" vertical="center" indent="1"/>
    </xf>
    <xf numFmtId="4" fontId="32" fillId="63" borderId="98" applyNumberFormat="0" applyProtection="0">
      <alignment horizontal="right" vertical="center"/>
    </xf>
    <xf numFmtId="0" fontId="94" fillId="86" borderId="100" applyNumberFormat="0" applyAlignment="0" applyProtection="0"/>
    <xf numFmtId="4" fontId="32" fillId="71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0" fontId="12" fillId="85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4" fontId="32" fillId="0" borderId="98" applyNumberFormat="0" applyProtection="0">
      <alignment horizontal="right" vertical="center"/>
    </xf>
    <xf numFmtId="4" fontId="47" fillId="93" borderId="98" applyNumberFormat="0" applyProtection="0">
      <alignment horizontal="right" vertical="center"/>
    </xf>
    <xf numFmtId="4" fontId="54" fillId="80" borderId="100" applyNumberFormat="0" applyProtection="0">
      <alignment horizontal="right" vertical="center"/>
    </xf>
    <xf numFmtId="0" fontId="32" fillId="95" borderId="106"/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6" fillId="80" borderId="100" applyNumberFormat="0" applyProtection="0">
      <alignment horizontal="right" vertical="center"/>
    </xf>
    <xf numFmtId="0" fontId="51" fillId="92" borderId="101" applyNumberFormat="0" applyProtection="0">
      <alignment horizontal="left" vertical="top" indent="1"/>
    </xf>
    <xf numFmtId="4" fontId="51" fillId="86" borderId="101" applyNumberFormat="0" applyProtection="0">
      <alignment horizontal="left" vertical="center" indent="1"/>
    </xf>
    <xf numFmtId="0" fontId="25" fillId="81" borderId="105" applyBorder="0"/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6" fillId="51" borderId="98" applyNumberFormat="0" applyAlignment="0" applyProtection="0"/>
    <xf numFmtId="4" fontId="45" fillId="80" borderId="103" applyNumberFormat="0" applyProtection="0">
      <alignment horizontal="left" vertical="center" indent="1"/>
    </xf>
    <xf numFmtId="4" fontId="49" fillId="78" borderId="100" applyNumberFormat="0" applyProtection="0">
      <alignment horizontal="left" vertical="center" indent="1"/>
    </xf>
    <xf numFmtId="4" fontId="45" fillId="74" borderId="100" applyNumberFormat="0" applyProtection="0">
      <alignment horizontal="right" vertical="center"/>
    </xf>
    <xf numFmtId="0" fontId="42" fillId="48" borderId="98" applyNumberFormat="0" applyAlignment="0" applyProtection="0"/>
    <xf numFmtId="0" fontId="32" fillId="89" borderId="98" applyNumberFormat="0" applyProtection="0">
      <alignment horizontal="left" vertical="center" indent="1"/>
    </xf>
    <xf numFmtId="0" fontId="38" fillId="0" borderId="84" applyNumberFormat="0" applyFill="0" applyAlignment="0" applyProtection="0"/>
    <xf numFmtId="4" fontId="55" fillId="90" borderId="79" applyNumberFormat="0" applyProtection="0">
      <alignment horizontal="right" vertical="center"/>
    </xf>
    <xf numFmtId="4" fontId="54" fillId="80" borderId="80" applyNumberFormat="0" applyProtection="0">
      <alignment horizontal="right" vertical="center"/>
    </xf>
    <xf numFmtId="0" fontId="89" fillId="0" borderId="115">
      <alignment horizontal="right"/>
    </xf>
    <xf numFmtId="4" fontId="53" fillId="94" borderId="82" applyNumberFormat="0" applyProtection="0">
      <alignment horizontal="left" vertical="center" indent="1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51" fillId="83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47" fillId="93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45" fillId="80" borderId="80" applyNumberFormat="0" applyProtection="0">
      <alignment horizontal="right" vertical="center"/>
    </xf>
    <xf numFmtId="0" fontId="51" fillId="92" borderId="81" applyNumberFormat="0" applyProtection="0">
      <alignment horizontal="left" vertical="top" indent="1"/>
    </xf>
    <xf numFmtId="4" fontId="45" fillId="91" borderId="80" applyNumberFormat="0" applyProtection="0">
      <alignment horizontal="left" vertical="center" indent="1"/>
    </xf>
    <xf numFmtId="4" fontId="51" fillId="86" borderId="81" applyNumberFormat="0" applyProtection="0">
      <alignment horizontal="left" vertical="center" indent="1"/>
    </xf>
    <xf numFmtId="4" fontId="45" fillId="91" borderId="80" applyNumberFormat="0" applyProtection="0">
      <alignment horizontal="left" vertical="center" indent="1"/>
    </xf>
    <xf numFmtId="4" fontId="45" fillId="91" borderId="101" applyNumberFormat="0" applyProtection="0">
      <alignment vertical="center"/>
    </xf>
    <xf numFmtId="4" fontId="46" fillId="91" borderId="80" applyNumberFormat="0" applyProtection="0">
      <alignment vertical="center"/>
    </xf>
    <xf numFmtId="4" fontId="51" fillId="92" borderId="81" applyNumberFormat="0" applyProtection="0">
      <alignment vertical="center"/>
    </xf>
    <xf numFmtId="4" fontId="45" fillId="91" borderId="80" applyNumberFormat="0" applyProtection="0">
      <alignment vertical="center"/>
    </xf>
    <xf numFmtId="0" fontId="25" fillId="81" borderId="83" applyBorder="0"/>
    <xf numFmtId="0" fontId="12" fillId="99" borderId="10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32" fillId="89" borderId="81" applyNumberFormat="0" applyProtection="0">
      <alignment horizontal="left" vertical="top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1" borderId="81" applyNumberFormat="0" applyProtection="0">
      <alignment horizontal="left" vertical="top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83" borderId="79" applyNumberFormat="0" applyProtection="0">
      <alignment horizontal="right" vertical="center"/>
    </xf>
    <xf numFmtId="0" fontId="12" fillId="58" borderId="80" applyNumberFormat="0" applyProtection="0">
      <alignment horizontal="left" vertical="center" indent="1"/>
    </xf>
    <xf numFmtId="4" fontId="12" fillId="81" borderId="82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4" fontId="12" fillId="81" borderId="82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32" fillId="79" borderId="82" applyNumberFormat="0" applyProtection="0">
      <alignment horizontal="left" vertical="center" indent="1"/>
    </xf>
    <xf numFmtId="4" fontId="49" fillId="78" borderId="80" applyNumberFormat="0" applyProtection="0">
      <alignment horizontal="left" vertical="center" indent="1"/>
    </xf>
    <xf numFmtId="4" fontId="32" fillId="77" borderId="79" applyNumberFormat="0" applyProtection="0">
      <alignment horizontal="right" vertical="center"/>
    </xf>
    <xf numFmtId="4" fontId="45" fillId="62" borderId="80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45" fillId="60" borderId="80" applyNumberFormat="0" applyProtection="0">
      <alignment horizontal="right"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48" fillId="57" borderId="81" applyNumberFormat="0" applyProtection="0">
      <alignment horizontal="left" vertical="top" indent="1"/>
    </xf>
    <xf numFmtId="0" fontId="32" fillId="47" borderId="79" applyNumberFormat="0" applyFont="0" applyAlignment="0" applyProtection="0"/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36" fillId="51" borderId="79" applyNumberFormat="0" applyAlignment="0" applyProtection="0"/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0" fontId="12" fillId="82" borderId="101" applyNumberFormat="0" applyProtection="0">
      <alignment horizontal="left" vertical="top" indent="1"/>
    </xf>
    <xf numFmtId="4" fontId="32" fillId="7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59" borderId="98" applyNumberFormat="0" applyProtection="0">
      <alignment horizontal="left" vertical="center" indent="1"/>
    </xf>
    <xf numFmtId="4" fontId="32" fillId="57" borderId="98" applyNumberFormat="0" applyProtection="0">
      <alignment vertical="center"/>
    </xf>
    <xf numFmtId="4" fontId="32" fillId="83" borderId="98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49" fillId="56" borderId="81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4" fontId="45" fillId="76" borderId="80" applyNumberFormat="0" applyProtection="0">
      <alignment horizontal="right" vertical="center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32" fillId="47" borderId="65" applyNumberFormat="0" applyFont="0" applyAlignment="0" applyProtection="0"/>
    <xf numFmtId="0" fontId="32" fillId="47" borderId="65" applyNumberFormat="0" applyFont="0" applyAlignment="0" applyProtection="0"/>
    <xf numFmtId="0" fontId="32" fillId="47" borderId="65" applyNumberFormat="0" applyFont="0" applyAlignment="0" applyProtection="0"/>
    <xf numFmtId="4" fontId="45" fillId="73" borderId="81" applyNumberFormat="0" applyProtection="0">
      <alignment horizontal="right" vertical="center"/>
    </xf>
    <xf numFmtId="4" fontId="45" fillId="65" borderId="81" applyNumberFormat="0" applyProtection="0">
      <alignment horizontal="right" vertical="center"/>
    </xf>
    <xf numFmtId="4" fontId="45" fillId="97" borderId="81" applyNumberFormat="0" applyProtection="0">
      <alignment horizontal="right" vertical="center"/>
    </xf>
    <xf numFmtId="4" fontId="47" fillId="56" borderId="65" applyNumberFormat="0" applyProtection="0">
      <alignment vertical="center"/>
    </xf>
    <xf numFmtId="4" fontId="45" fillId="61" borderId="81" applyNumberFormat="0" applyProtection="0">
      <alignment horizontal="right" vertical="center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32" fillId="59" borderId="65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49" fillId="57" borderId="81" applyNumberFormat="0" applyProtection="0">
      <alignment vertical="center"/>
    </xf>
    <xf numFmtId="4" fontId="49" fillId="57" borderId="101" applyNumberFormat="0" applyProtection="0">
      <alignment vertical="center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4" fontId="12" fillId="81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12" fillId="81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32" fillId="84" borderId="69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32" fillId="83" borderId="69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60" fillId="92" borderId="85" applyNumberFormat="0" applyFont="0" applyAlignment="0" applyProtection="0"/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0" fontId="89" fillId="0" borderId="115">
      <alignment horizontal="left"/>
    </xf>
    <xf numFmtId="0" fontId="32" fillId="90" borderId="71" applyNumberFormat="0">
      <protection locked="0"/>
    </xf>
    <xf numFmtId="0" fontId="32" fillId="90" borderId="71" applyNumberFormat="0">
      <protection locked="0"/>
    </xf>
    <xf numFmtId="0" fontId="32" fillId="90" borderId="71" applyNumberFormat="0">
      <protection locked="0"/>
    </xf>
    <xf numFmtId="0" fontId="32" fillId="90" borderId="71" applyNumberFormat="0">
      <protection locked="0"/>
    </xf>
    <xf numFmtId="4" fontId="45" fillId="64" borderId="100" applyNumberFormat="0" applyProtection="0">
      <alignment horizontal="right" vertical="center"/>
    </xf>
    <xf numFmtId="0" fontId="48" fillId="57" borderId="101" applyNumberFormat="0" applyProtection="0">
      <alignment horizontal="left" vertical="top" indent="1"/>
    </xf>
    <xf numFmtId="4" fontId="32" fillId="59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32" fillId="83" borderId="81" applyNumberFormat="0" applyProtection="0">
      <alignment horizontal="left" vertical="top" indent="1"/>
    </xf>
    <xf numFmtId="4" fontId="45" fillId="80" borderId="80" applyNumberFormat="0" applyProtection="0">
      <alignment horizontal="left" vertical="center" indent="1"/>
    </xf>
    <xf numFmtId="4" fontId="47" fillId="93" borderId="65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32" fillId="73" borderId="79" applyNumberFormat="0" applyProtection="0">
      <alignment horizontal="right" vertical="center"/>
    </xf>
    <xf numFmtId="4" fontId="45" fillId="74" borderId="80" applyNumberFormat="0" applyProtection="0">
      <alignment horizontal="right" vertical="center"/>
    </xf>
    <xf numFmtId="0" fontId="12" fillId="99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4" fontId="55" fillId="90" borderId="65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4" fontId="45" fillId="97" borderId="81" applyNumberFormat="0" applyProtection="0">
      <alignment horizontal="right" vertical="center"/>
    </xf>
    <xf numFmtId="0" fontId="49" fillId="56" borderId="81" applyNumberFormat="0" applyProtection="0">
      <alignment horizontal="left" vertical="top" indent="1"/>
    </xf>
    <xf numFmtId="4" fontId="49" fillId="56" borderId="81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49" fillId="57" borderId="81" applyNumberFormat="0" applyProtection="0">
      <alignment vertical="center"/>
    </xf>
    <xf numFmtId="0" fontId="31" fillId="0" borderId="86" applyFill="0" applyProtection="0">
      <alignment horizontal="right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4" fontId="45" fillId="76" borderId="80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4" fontId="32" fillId="57" borderId="98" applyNumberFormat="0" applyProtection="0">
      <alignment vertical="center"/>
    </xf>
    <xf numFmtId="0" fontId="12" fillId="108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3" fontId="75" fillId="0" borderId="77"/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184" fontId="110" fillId="0" borderId="76" applyBorder="0" applyProtection="0">
      <alignment horizontal="right" vertical="center"/>
    </xf>
    <xf numFmtId="0" fontId="12" fillId="107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32" fillId="90" borderId="104" applyNumberFormat="0">
      <protection locked="0"/>
    </xf>
    <xf numFmtId="0" fontId="32" fillId="83" borderId="101" applyNumberFormat="0" applyProtection="0">
      <alignment horizontal="left" vertical="top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103" fillId="108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102" fillId="108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50" fillId="99" borderId="88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101" fillId="108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36" fillId="51" borderId="65" applyNumberFormat="0" applyAlignment="0" applyProtection="0"/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42" fillId="48" borderId="65" applyNumberFormat="0" applyAlignment="0" applyProtection="0"/>
    <xf numFmtId="0" fontId="43" fillId="0" borderId="66" applyNumberFormat="0" applyFill="0" applyAlignment="0" applyProtection="0"/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4" fontId="45" fillId="83" borderId="81" applyNumberFormat="0" applyProtection="0">
      <alignment horizontal="right" vertical="center"/>
    </xf>
    <xf numFmtId="4" fontId="45" fillId="77" borderId="81" applyNumberFormat="0" applyProtection="0">
      <alignment horizontal="right" vertical="center"/>
    </xf>
    <xf numFmtId="4" fontId="45" fillId="71" borderId="81" applyNumberFormat="0" applyProtection="0">
      <alignment horizontal="right"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45" fillId="65" borderId="81" applyNumberFormat="0" applyProtection="0">
      <alignment horizontal="right"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45" fillId="61" borderId="81" applyNumberFormat="0" applyProtection="0">
      <alignment horizontal="right" vertical="center"/>
    </xf>
    <xf numFmtId="4" fontId="45" fillId="61" borderId="81" applyNumberFormat="0" applyProtection="0">
      <alignment horizontal="right" vertical="center"/>
    </xf>
    <xf numFmtId="4" fontId="32" fillId="56" borderId="65" applyNumberFormat="0" applyProtection="0">
      <alignment horizontal="left" vertical="center" indent="1"/>
    </xf>
    <xf numFmtId="4" fontId="45" fillId="61" borderId="81" applyNumberFormat="0" applyProtection="0">
      <alignment horizontal="right" vertical="center"/>
    </xf>
    <xf numFmtId="4" fontId="32" fillId="56" borderId="65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0" fontId="49" fillId="56" borderId="81" applyNumberFormat="0" applyProtection="0">
      <alignment horizontal="left" vertical="top" indent="1"/>
    </xf>
    <xf numFmtId="0" fontId="49" fillId="56" borderId="81" applyNumberFormat="0" applyProtection="0">
      <alignment horizontal="left" vertical="top" indent="1"/>
    </xf>
    <xf numFmtId="4" fontId="49" fillId="56" borderId="81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49" fillId="56" borderId="81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99" fillId="56" borderId="81" applyNumberFormat="0" applyProtection="0">
      <alignment vertical="center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49" fillId="57" borderId="81" applyNumberFormat="0" applyProtection="0">
      <alignment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32" fillId="65" borderId="69" applyNumberFormat="0" applyProtection="0">
      <alignment horizontal="right" vertical="center"/>
    </xf>
    <xf numFmtId="4" fontId="32" fillId="65" borderId="69" applyNumberFormat="0" applyProtection="0">
      <alignment horizontal="right" vertical="center"/>
    </xf>
    <xf numFmtId="4" fontId="32" fillId="65" borderId="69" applyNumberFormat="0" applyProtection="0">
      <alignment horizontal="right" vertical="center"/>
    </xf>
    <xf numFmtId="4" fontId="32" fillId="65" borderId="69" applyNumberFormat="0" applyProtection="0">
      <alignment horizontal="right" vertical="center"/>
    </xf>
    <xf numFmtId="0" fontId="12" fillId="30" borderId="100" applyNumberFormat="0" applyProtection="0">
      <alignment horizontal="left" vertical="center" indent="1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0" fontId="12" fillId="108" borderId="101" applyNumberFormat="0" applyProtection="0">
      <alignment horizontal="left" vertical="center" indent="1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0" fontId="12" fillId="99" borderId="101" applyNumberFormat="0" applyProtection="0">
      <alignment horizontal="left" vertical="top" indent="1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49" fillId="79" borderId="75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4" fontId="32" fillId="79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4" fontId="12" fillId="81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12" fillId="81" borderId="69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4" fontId="32" fillId="84" borderId="69" applyNumberFormat="0" applyProtection="0">
      <alignment horizontal="left" vertical="center" indent="1"/>
    </xf>
    <xf numFmtId="4" fontId="32" fillId="84" borderId="69" applyNumberFormat="0" applyProtection="0">
      <alignment horizontal="left" vertical="center" indent="1"/>
    </xf>
    <xf numFmtId="4" fontId="32" fillId="84" borderId="69" applyNumberFormat="0" applyProtection="0">
      <alignment horizontal="left" vertical="center" indent="1"/>
    </xf>
    <xf numFmtId="4" fontId="32" fillId="84" borderId="69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72" fillId="86" borderId="87" applyNumberFormat="0" applyAlignment="0" applyProtection="0"/>
    <xf numFmtId="4" fontId="32" fillId="83" borderId="69" applyNumberFormat="0" applyProtection="0">
      <alignment horizontal="left" vertical="center" indent="1"/>
    </xf>
    <xf numFmtId="4" fontId="32" fillId="83" borderId="69" applyNumberFormat="0" applyProtection="0">
      <alignment horizontal="left" vertical="center" indent="1"/>
    </xf>
    <xf numFmtId="4" fontId="32" fillId="83" borderId="69" applyNumberFormat="0" applyProtection="0">
      <alignment horizontal="left" vertical="center" indent="1"/>
    </xf>
    <xf numFmtId="4" fontId="32" fillId="83" borderId="69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45" fillId="73" borderId="101" applyNumberFormat="0" applyProtection="0">
      <alignment horizontal="right" vertical="center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83" fillId="0" borderId="112" applyNumberFormat="0" applyFill="0" applyAlignment="0" applyProtection="0"/>
    <xf numFmtId="4" fontId="47" fillId="91" borderId="106" applyNumberFormat="0" applyProtection="0">
      <alignment vertical="center"/>
    </xf>
    <xf numFmtId="4" fontId="45" fillId="66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46" fillId="56" borderId="100" applyNumberFormat="0" applyProtection="0">
      <alignment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46" fillId="80" borderId="80" applyNumberFormat="0" applyProtection="0">
      <alignment horizontal="right" vertical="center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4" fontId="32" fillId="0" borderId="65" applyNumberFormat="0" applyProtection="0">
      <alignment horizontal="right" vertical="center"/>
    </xf>
    <xf numFmtId="0" fontId="12" fillId="85" borderId="80" applyNumberFormat="0" applyProtection="0">
      <alignment horizontal="left" vertical="center" indent="1"/>
    </xf>
    <xf numFmtId="4" fontId="32" fillId="0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45" fillId="70" borderId="80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45" fillId="68" borderId="80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32" fillId="63" borderId="79" applyNumberFormat="0" applyProtection="0">
      <alignment horizontal="right" vertical="center"/>
    </xf>
    <xf numFmtId="4" fontId="45" fillId="64" borderId="80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47" fillId="56" borderId="79" applyNumberFormat="0" applyProtection="0">
      <alignment vertical="center"/>
    </xf>
    <xf numFmtId="4" fontId="32" fillId="57" borderId="79" applyNumberFormat="0" applyProtection="0">
      <alignment vertical="center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4" fontId="32" fillId="65" borderId="102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4" fontId="45" fillId="75" borderId="81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0" fontId="32" fillId="84" borderId="98" applyNumberFormat="0" applyProtection="0">
      <alignment horizontal="left" vertical="center" indent="1"/>
    </xf>
    <xf numFmtId="0" fontId="32" fillId="47" borderId="65" applyNumberFormat="0" applyFont="0" applyAlignment="0" applyProtection="0"/>
    <xf numFmtId="0" fontId="32" fillId="47" borderId="65" applyNumberFormat="0" applyFont="0" applyAlignment="0" applyProtection="0"/>
    <xf numFmtId="0" fontId="32" fillId="47" borderId="65" applyNumberFormat="0" applyFont="0" applyAlignment="0" applyProtection="0"/>
    <xf numFmtId="4" fontId="47" fillId="56" borderId="65" applyNumberFormat="0" applyProtection="0">
      <alignment vertical="center"/>
    </xf>
    <xf numFmtId="4" fontId="32" fillId="59" borderId="65" applyNumberFormat="0" applyProtection="0">
      <alignment horizontal="left" vertical="center" indent="1"/>
    </xf>
    <xf numFmtId="0" fontId="32" fillId="90" borderId="71" applyNumberFormat="0">
      <protection locked="0"/>
    </xf>
    <xf numFmtId="0" fontId="32" fillId="90" borderId="71" applyNumberFormat="0">
      <protection locked="0"/>
    </xf>
    <xf numFmtId="0" fontId="32" fillId="90" borderId="71" applyNumberFormat="0">
      <protection locked="0"/>
    </xf>
    <xf numFmtId="0" fontId="32" fillId="90" borderId="71" applyNumberFormat="0">
      <protection locked="0"/>
    </xf>
    <xf numFmtId="4" fontId="47" fillId="93" borderId="65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55" fillId="90" borderId="65" applyNumberFormat="0" applyProtection="0">
      <alignment horizontal="right" vertical="center"/>
    </xf>
    <xf numFmtId="0" fontId="36" fillId="51" borderId="65" applyNumberFormat="0" applyAlignment="0" applyProtection="0"/>
    <xf numFmtId="0" fontId="12" fillId="107" borderId="81" applyNumberFormat="0" applyProtection="0">
      <alignment horizontal="left" vertical="center" indent="1"/>
    </xf>
    <xf numFmtId="0" fontId="42" fillId="48" borderId="65" applyNumberFormat="0" applyAlignment="0" applyProtection="0"/>
    <xf numFmtId="4" fontId="45" fillId="67" borderId="81" applyNumberFormat="0" applyProtection="0">
      <alignment horizontal="right"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7" borderId="65" applyNumberFormat="0" applyProtection="0">
      <alignment vertical="center"/>
    </xf>
    <xf numFmtId="4" fontId="32" fillId="56" borderId="65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4" fontId="32" fillId="56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61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3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7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69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1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3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5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77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4" fontId="32" fillId="83" borderId="65" applyNumberFormat="0" applyProtection="0">
      <alignment horizontal="right" vertical="center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6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8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9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0" fontId="32" fillId="84" borderId="65" applyNumberFormat="0" applyProtection="0">
      <alignment horizontal="left" vertical="center" indent="1"/>
    </xf>
    <xf numFmtId="4" fontId="32" fillId="0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32" fillId="0" borderId="65" applyNumberFormat="0" applyProtection="0">
      <alignment horizontal="right" vertical="center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32" fillId="59" borderId="65" applyNumberFormat="0" applyProtection="0">
      <alignment horizontal="left" vertical="center" indent="1"/>
    </xf>
    <xf numFmtId="4" fontId="45" fillId="83" borderId="81" applyNumberFormat="0" applyProtection="0">
      <alignment horizontal="right" vertical="center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center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82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center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107" borderId="81" applyNumberFormat="0" applyProtection="0">
      <alignment horizontal="left" vertical="top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center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99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center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0" fontId="12" fillId="108" borderId="81" applyNumberFormat="0" applyProtection="0">
      <alignment horizontal="left" vertical="top" indent="1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101" fillId="108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102" fillId="108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6" fillId="91" borderId="81" applyNumberFormat="0" applyProtection="0">
      <alignment vertical="center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50" fillId="99" borderId="88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0" fontId="45" fillId="91" borderId="81" applyNumberFormat="0" applyProtection="0">
      <alignment horizontal="left" vertical="top" indent="1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5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102" fillId="108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6" fillId="84" borderId="81" applyNumberFormat="0" applyProtection="0">
      <alignment horizontal="right" vertical="center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4" fontId="45" fillId="83" borderId="81" applyNumberFormat="0" applyProtection="0">
      <alignment horizontal="left" vertical="center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0" fontId="45" fillId="107" borderId="81" applyNumberFormat="0" applyProtection="0">
      <alignment horizontal="left" vertical="top" indent="1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103" fillId="108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4" fontId="54" fillId="84" borderId="81" applyNumberFormat="0" applyProtection="0">
      <alignment horizontal="right" vertical="center"/>
    </xf>
    <xf numFmtId="0" fontId="49" fillId="0" borderId="89" applyNumberFormat="0" applyFill="0" applyAlignment="0" applyProtection="0"/>
    <xf numFmtId="4" fontId="32" fillId="77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50" fillId="56" borderId="81" applyNumberFormat="0" applyProtection="0">
      <alignment vertical="center"/>
    </xf>
    <xf numFmtId="4" fontId="101" fillId="56" borderId="81" applyNumberFormat="0" applyProtection="0">
      <alignment horizontal="left" vertical="center" indent="1"/>
    </xf>
    <xf numFmtId="4" fontId="45" fillId="71" borderId="101" applyNumberFormat="0" applyProtection="0">
      <alignment horizontal="right" vertical="center"/>
    </xf>
    <xf numFmtId="4" fontId="101" fillId="108" borderId="81" applyNumberFormat="0" applyProtection="0">
      <alignment horizontal="right" vertical="center"/>
    </xf>
    <xf numFmtId="4" fontId="50" fillId="99" borderId="8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32" fillId="47" borderId="79" applyNumberFormat="0" applyFont="0" applyAlignment="0" applyProtection="0"/>
    <xf numFmtId="0" fontId="32" fillId="47" borderId="79" applyNumberFormat="0" applyFont="0" applyAlignment="0" applyProtection="0"/>
    <xf numFmtId="0" fontId="32" fillId="47" borderId="79" applyNumberFormat="0" applyFont="0" applyAlignment="0" applyProtection="0"/>
    <xf numFmtId="0" fontId="49" fillId="56" borderId="101" applyNumberFormat="0" applyProtection="0">
      <alignment horizontal="left" vertical="top" indent="1"/>
    </xf>
    <xf numFmtId="4" fontId="45" fillId="56" borderId="80" applyNumberFormat="0" applyProtection="0">
      <alignment vertical="center"/>
    </xf>
    <xf numFmtId="4" fontId="46" fillId="56" borderId="80" applyNumberFormat="0" applyProtection="0">
      <alignment vertical="center"/>
    </xf>
    <xf numFmtId="4" fontId="47" fillId="56" borderId="79" applyNumberFormat="0" applyProtection="0">
      <alignment vertical="center"/>
    </xf>
    <xf numFmtId="4" fontId="45" fillId="56" borderId="80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0" fontId="48" fillId="57" borderId="81" applyNumberFormat="0" applyProtection="0">
      <alignment horizontal="left" vertical="top" indent="1"/>
    </xf>
    <xf numFmtId="4" fontId="32" fillId="59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45" fillId="60" borderId="80" applyNumberFormat="0" applyProtection="0">
      <alignment horizontal="right" vertical="center"/>
    </xf>
    <xf numFmtId="4" fontId="45" fillId="62" borderId="80" applyNumberFormat="0" applyProtection="0">
      <alignment horizontal="right" vertical="center"/>
    </xf>
    <xf numFmtId="4" fontId="45" fillId="64" borderId="80" applyNumberFormat="0" applyProtection="0">
      <alignment horizontal="right" vertical="center"/>
    </xf>
    <xf numFmtId="4" fontId="45" fillId="66" borderId="80" applyNumberFormat="0" applyProtection="0">
      <alignment horizontal="right" vertical="center"/>
    </xf>
    <xf numFmtId="4" fontId="45" fillId="68" borderId="80" applyNumberFormat="0" applyProtection="0">
      <alignment horizontal="right" vertical="center"/>
    </xf>
    <xf numFmtId="4" fontId="45" fillId="70" borderId="80" applyNumberFormat="0" applyProtection="0">
      <alignment horizontal="right" vertical="center"/>
    </xf>
    <xf numFmtId="4" fontId="45" fillId="72" borderId="80" applyNumberFormat="0" applyProtection="0">
      <alignment horizontal="right" vertical="center"/>
    </xf>
    <xf numFmtId="4" fontId="45" fillId="74" borderId="80" applyNumberFormat="0" applyProtection="0">
      <alignment horizontal="right" vertical="center"/>
    </xf>
    <xf numFmtId="4" fontId="45" fillId="76" borderId="80" applyNumberFormat="0" applyProtection="0">
      <alignment horizontal="right" vertical="center"/>
    </xf>
    <xf numFmtId="4" fontId="49" fillId="78" borderId="80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4" fontId="12" fillId="81" borderId="82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4" fontId="12" fillId="81" borderId="82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1" borderId="81" applyNumberFormat="0" applyProtection="0">
      <alignment horizontal="left" vertical="top" indent="1"/>
    </xf>
    <xf numFmtId="0" fontId="32" fillId="81" borderId="81" applyNumberFormat="0" applyProtection="0">
      <alignment horizontal="left" vertical="top" indent="1"/>
    </xf>
    <xf numFmtId="0" fontId="32" fillId="81" borderId="81" applyNumberFormat="0" applyProtection="0">
      <alignment horizontal="left" vertical="top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32" fillId="83" borderId="81" applyNumberFormat="0" applyProtection="0">
      <alignment horizontal="left" vertical="top" indent="1"/>
    </xf>
    <xf numFmtId="0" fontId="32" fillId="83" borderId="81" applyNumberFormat="0" applyProtection="0">
      <alignment horizontal="left" vertical="top" indent="1"/>
    </xf>
    <xf numFmtId="0" fontId="32" fillId="83" borderId="81" applyNumberFormat="0" applyProtection="0">
      <alignment horizontal="left" vertical="top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32" fillId="89" borderId="81" applyNumberFormat="0" applyProtection="0">
      <alignment horizontal="left" vertical="top" indent="1"/>
    </xf>
    <xf numFmtId="0" fontId="32" fillId="89" borderId="81" applyNumberFormat="0" applyProtection="0">
      <alignment horizontal="left" vertical="top" indent="1"/>
    </xf>
    <xf numFmtId="0" fontId="32" fillId="89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32" fillId="84" borderId="81" applyNumberFormat="0" applyProtection="0">
      <alignment horizontal="left" vertical="top" indent="1"/>
    </xf>
    <xf numFmtId="0" fontId="32" fillId="84" borderId="81" applyNumberFormat="0" applyProtection="0">
      <alignment horizontal="left" vertical="top" indent="1"/>
    </xf>
    <xf numFmtId="0" fontId="32" fillId="84" borderId="8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4" fontId="45" fillId="91" borderId="80" applyNumberFormat="0" applyProtection="0">
      <alignment vertical="center"/>
    </xf>
    <xf numFmtId="4" fontId="51" fillId="92" borderId="81" applyNumberFormat="0" applyProtection="0">
      <alignment vertical="center"/>
    </xf>
    <xf numFmtId="4" fontId="46" fillId="91" borderId="80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80" applyNumberFormat="0" applyProtection="0">
      <alignment horizontal="left" vertical="center" indent="1"/>
    </xf>
    <xf numFmtId="4" fontId="51" fillId="86" borderId="81" applyNumberFormat="0" applyProtection="0">
      <alignment horizontal="left" vertical="center" indent="1"/>
    </xf>
    <xf numFmtId="4" fontId="45" fillId="91" borderId="80" applyNumberFormat="0" applyProtection="0">
      <alignment horizontal="left" vertical="center" indent="1"/>
    </xf>
    <xf numFmtId="0" fontId="51" fillId="92" borderId="81" applyNumberFormat="0" applyProtection="0">
      <alignment horizontal="left" vertical="top" indent="1"/>
    </xf>
    <xf numFmtId="4" fontId="45" fillId="0" borderId="80" applyNumberFormat="0" applyProtection="0">
      <alignment horizontal="right" vertical="center"/>
    </xf>
    <xf numFmtId="4" fontId="46" fillId="80" borderId="80" applyNumberFormat="0" applyProtection="0">
      <alignment horizontal="right" vertical="center"/>
    </xf>
    <xf numFmtId="4" fontId="47" fillId="93" borderId="79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0" fontId="12" fillId="0" borderId="80" applyNumberFormat="0" applyProtection="0">
      <alignment horizontal="left" vertical="center" indent="1"/>
    </xf>
    <xf numFmtId="0" fontId="12" fillId="0" borderId="80" applyNumberFormat="0" applyProtection="0">
      <alignment horizontal="left" vertical="center" indent="1"/>
    </xf>
    <xf numFmtId="4" fontId="32" fillId="77" borderId="98" applyNumberFormat="0" applyProtection="0">
      <alignment horizontal="right" vertical="center"/>
    </xf>
    <xf numFmtId="4" fontId="54" fillId="80" borderId="80" applyNumberFormat="0" applyProtection="0">
      <alignment horizontal="right" vertical="center"/>
    </xf>
    <xf numFmtId="4" fontId="55" fillId="90" borderId="79" applyNumberFormat="0" applyProtection="0">
      <alignment horizontal="right" vertical="center"/>
    </xf>
    <xf numFmtId="0" fontId="12" fillId="87" borderId="100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49" fillId="56" borderId="101" applyNumberFormat="0" applyProtection="0">
      <alignment horizontal="left" vertical="top" indent="1"/>
    </xf>
    <xf numFmtId="4" fontId="45" fillId="65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101" fillId="99" borderId="101" applyNumberFormat="0" applyProtection="0">
      <alignment horizontal="right" vertical="center"/>
    </xf>
    <xf numFmtId="0" fontId="12" fillId="82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4" fontId="32" fillId="71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45" fillId="72" borderId="100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45" fillId="74" borderId="100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45" fillId="76" borderId="100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49" fillId="79" borderId="116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4" fontId="45" fillId="80" borderId="103" applyNumberFormat="0" applyProtection="0">
      <alignment horizontal="left" vertical="center" indent="1"/>
    </xf>
    <xf numFmtId="4" fontId="45" fillId="80" borderId="103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83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4" fontId="45" fillId="80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32" fillId="81" borderId="101" applyNumberFormat="0" applyProtection="0">
      <alignment horizontal="left" vertical="top" indent="1"/>
    </xf>
    <xf numFmtId="0" fontId="12" fillId="87" borderId="100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32" fillId="83" borderId="101" applyNumberFormat="0" applyProtection="0">
      <alignment horizontal="left" vertical="top" indent="1"/>
    </xf>
    <xf numFmtId="0" fontId="12" fillId="30" borderId="100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32" fillId="89" borderId="101" applyNumberFormat="0" applyProtection="0">
      <alignment horizontal="left" vertical="top" indent="1"/>
    </xf>
    <xf numFmtId="0" fontId="32" fillId="84" borderId="98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2" fillId="84" borderId="101" applyNumberFormat="0" applyProtection="0">
      <alignment horizontal="left" vertical="top" indent="1"/>
    </xf>
    <xf numFmtId="4" fontId="45" fillId="91" borderId="100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0" applyNumberFormat="0" applyProtection="0">
      <alignment vertical="center"/>
    </xf>
    <xf numFmtId="4" fontId="45" fillId="91" borderId="100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0" applyNumberFormat="0" applyProtection="0">
      <alignment horizontal="left" vertical="center" indent="1"/>
    </xf>
    <xf numFmtId="0" fontId="45" fillId="91" borderId="101" applyNumberFormat="0" applyProtection="0">
      <alignment horizontal="left" vertical="top" indent="1"/>
    </xf>
    <xf numFmtId="4" fontId="45" fillId="91" borderId="100" applyNumberFormat="0" applyProtection="0">
      <alignment horizontal="left" vertical="center" indent="1"/>
    </xf>
    <xf numFmtId="4" fontId="45" fillId="0" borderId="100" applyNumberFormat="0" applyProtection="0">
      <alignment horizontal="right" vertical="center"/>
    </xf>
    <xf numFmtId="4" fontId="45" fillId="0" borderId="100" applyNumberFormat="0" applyProtection="0">
      <alignment horizontal="right" vertical="center"/>
    </xf>
    <xf numFmtId="4" fontId="45" fillId="0" borderId="101" applyNumberFormat="0" applyProtection="0">
      <alignment horizontal="right" vertical="center"/>
    </xf>
    <xf numFmtId="4" fontId="45" fillId="0" borderId="101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4" fontId="45" fillId="0" borderId="100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0" fontId="12" fillId="0" borderId="100" applyNumberFormat="0" applyProtection="0">
      <alignment horizontal="left" vertical="center" indent="1"/>
    </xf>
    <xf numFmtId="0" fontId="12" fillId="0" borderId="100" applyNumberFormat="0" applyProtection="0">
      <alignment horizontal="left" vertical="center" indent="1"/>
    </xf>
    <xf numFmtId="4" fontId="45" fillId="0" borderId="101" applyNumberFormat="0" applyProtection="0">
      <alignment horizontal="left" vertical="center" indent="1"/>
    </xf>
    <xf numFmtId="4" fontId="45" fillId="0" borderId="101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12" fillId="0" borderId="100" applyNumberFormat="0" applyProtection="0">
      <alignment horizontal="left" vertical="center" indent="1"/>
    </xf>
    <xf numFmtId="0" fontId="12" fillId="0" borderId="100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45" fillId="107" borderId="101" applyNumberFormat="0" applyProtection="0">
      <alignment horizontal="left" vertical="top" indent="1"/>
    </xf>
    <xf numFmtId="0" fontId="32" fillId="95" borderId="106"/>
    <xf numFmtId="0" fontId="32" fillId="95" borderId="106"/>
    <xf numFmtId="0" fontId="32" fillId="95" borderId="106"/>
    <xf numFmtId="0" fontId="38" fillId="0" borderId="107" applyNumberFormat="0" applyFill="0" applyAlignment="0" applyProtection="0"/>
    <xf numFmtId="0" fontId="32" fillId="47" borderId="98" applyNumberFormat="0" applyFont="0" applyAlignment="0" applyProtection="0"/>
    <xf numFmtId="0" fontId="32" fillId="47" borderId="98" applyNumberFormat="0" applyFont="0" applyAlignment="0" applyProtection="0"/>
    <xf numFmtId="0" fontId="32" fillId="47" borderId="98" applyNumberFormat="0" applyFont="0" applyAlignment="0" applyProtection="0"/>
    <xf numFmtId="4" fontId="47" fillId="56" borderId="98" applyNumberFormat="0" applyProtection="0">
      <alignment vertical="center"/>
    </xf>
    <xf numFmtId="0" fontId="32" fillId="90" borderId="104" applyNumberFormat="0">
      <protection locked="0"/>
    </xf>
    <xf numFmtId="0" fontId="32" fillId="90" borderId="104" applyNumberFormat="0">
      <protection locked="0"/>
    </xf>
    <xf numFmtId="4" fontId="47" fillId="93" borderId="98" applyNumberFormat="0" applyProtection="0">
      <alignment horizontal="right" vertical="center"/>
    </xf>
    <xf numFmtId="4" fontId="32" fillId="59" borderId="98" applyNumberFormat="0" applyProtection="0">
      <alignment horizontal="left" vertical="center" indent="1"/>
    </xf>
    <xf numFmtId="4" fontId="55" fillId="90" borderId="98" applyNumberFormat="0" applyProtection="0">
      <alignment horizontal="right" vertical="center"/>
    </xf>
    <xf numFmtId="0" fontId="36" fillId="51" borderId="98" applyNumberFormat="0" applyAlignment="0" applyProtection="0"/>
    <xf numFmtId="0" fontId="41" fillId="0" borderId="99" applyNumberFormat="0" applyFill="0" applyAlignment="0" applyProtection="0"/>
    <xf numFmtId="0" fontId="42" fillId="48" borderId="98" applyNumberFormat="0" applyAlignment="0" applyProtection="0"/>
    <xf numFmtId="0" fontId="97" fillId="0" borderId="115">
      <alignment horizontal="center"/>
    </xf>
    <xf numFmtId="4" fontId="32" fillId="57" borderId="98" applyNumberFormat="0" applyProtection="0">
      <alignment vertical="center"/>
    </xf>
    <xf numFmtId="4" fontId="32" fillId="57" borderId="98" applyNumberFormat="0" applyProtection="0">
      <alignment vertical="center"/>
    </xf>
    <xf numFmtId="4" fontId="32" fillId="57" borderId="98" applyNumberFormat="0" applyProtection="0">
      <alignment vertical="center"/>
    </xf>
    <xf numFmtId="4" fontId="32" fillId="57" borderId="98" applyNumberFormat="0" applyProtection="0">
      <alignment vertical="center"/>
    </xf>
    <xf numFmtId="4" fontId="32" fillId="57" borderId="98" applyNumberFormat="0" applyProtection="0">
      <alignment vertical="center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61" borderId="98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3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36" fillId="51" borderId="79" applyNumberFormat="0" applyAlignment="0" applyProtection="0"/>
    <xf numFmtId="0" fontId="12" fillId="82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42" fillId="48" borderId="79" applyNumberFormat="0" applyAlignment="0" applyProtection="0"/>
    <xf numFmtId="4" fontId="45" fillId="56" borderId="100" applyNumberFormat="0" applyProtection="0">
      <alignment vertical="center"/>
    </xf>
    <xf numFmtId="4" fontId="32" fillId="59" borderId="98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4" fontId="45" fillId="64" borderId="100" applyNumberFormat="0" applyProtection="0">
      <alignment horizontal="right" vertical="center"/>
    </xf>
    <xf numFmtId="0" fontId="44" fillId="51" borderId="80" applyNumberFormat="0" applyAlignment="0" applyProtection="0"/>
    <xf numFmtId="0" fontId="12" fillId="99" borderId="101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45" fillId="56" borderId="80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45" fillId="56" borderId="80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4" fontId="45" fillId="56" borderId="80" applyNumberFormat="0" applyProtection="0">
      <alignment horizontal="left" vertical="center" indent="1"/>
    </xf>
    <xf numFmtId="4" fontId="45" fillId="69" borderId="101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45" fillId="60" borderId="80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45" fillId="62" borderId="80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45" fillId="64" borderId="80" applyNumberFormat="0" applyProtection="0">
      <alignment horizontal="right" vertical="center"/>
    </xf>
    <xf numFmtId="4" fontId="32" fillId="65" borderId="82" applyNumberFormat="0" applyProtection="0">
      <alignment horizontal="right" vertical="center"/>
    </xf>
    <xf numFmtId="4" fontId="32" fillId="65" borderId="82" applyNumberFormat="0" applyProtection="0">
      <alignment horizontal="right" vertical="center"/>
    </xf>
    <xf numFmtId="4" fontId="32" fillId="65" borderId="82" applyNumberFormat="0" applyProtection="0">
      <alignment horizontal="right" vertical="center"/>
    </xf>
    <xf numFmtId="4" fontId="32" fillId="65" borderId="82" applyNumberFormat="0" applyProtection="0">
      <alignment horizontal="right" vertical="center"/>
    </xf>
    <xf numFmtId="4" fontId="45" fillId="66" borderId="80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45" fillId="68" borderId="80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45" fillId="70" borderId="80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45" fillId="72" borderId="80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45" fillId="74" borderId="80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45" fillId="76" borderId="80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0" fontId="12" fillId="82" borderId="101" applyNumberFormat="0" applyProtection="0">
      <alignment horizontal="left" vertical="top" indent="1"/>
    </xf>
    <xf numFmtId="4" fontId="32" fillId="79" borderId="82" applyNumberFormat="0" applyProtection="0">
      <alignment horizontal="left" vertical="center" indent="1"/>
    </xf>
    <xf numFmtId="4" fontId="32" fillId="79" borderId="82" applyNumberFormat="0" applyProtection="0">
      <alignment horizontal="left" vertical="center" indent="1"/>
    </xf>
    <xf numFmtId="4" fontId="32" fillId="79" borderId="82" applyNumberFormat="0" applyProtection="0">
      <alignment horizontal="left" vertical="center" indent="1"/>
    </xf>
    <xf numFmtId="4" fontId="32" fillId="79" borderId="82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4" fontId="12" fillId="81" borderId="82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4" fontId="12" fillId="81" borderId="82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45" fillId="80" borderId="80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4" fontId="32" fillId="84" borderId="82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45" fillId="85" borderId="80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4" fontId="32" fillId="83" borderId="82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12" fillId="85" borderId="80" applyNumberFormat="0" applyProtection="0">
      <alignment horizontal="left" vertical="center" indent="1"/>
    </xf>
    <xf numFmtId="0" fontId="32" fillId="81" borderId="81" applyNumberFormat="0" applyProtection="0">
      <alignment horizontal="left" vertical="top" indent="1"/>
    </xf>
    <xf numFmtId="0" fontId="12" fillId="87" borderId="80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12" fillId="87" borderId="80" applyNumberFormat="0" applyProtection="0">
      <alignment horizontal="left" vertical="center" indent="1"/>
    </xf>
    <xf numFmtId="0" fontId="32" fillId="83" borderId="81" applyNumberFormat="0" applyProtection="0">
      <alignment horizontal="left" vertical="top" indent="1"/>
    </xf>
    <xf numFmtId="0" fontId="12" fillId="30" borderId="80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12" fillId="30" borderId="80" applyNumberFormat="0" applyProtection="0">
      <alignment horizontal="left" vertical="center" indent="1"/>
    </xf>
    <xf numFmtId="0" fontId="32" fillId="89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12" fillId="58" borderId="80" applyNumberFormat="0" applyProtection="0">
      <alignment horizontal="left" vertical="center" indent="1"/>
    </xf>
    <xf numFmtId="0" fontId="32" fillId="84" borderId="81" applyNumberFormat="0" applyProtection="0">
      <alignment horizontal="left" vertical="top" indent="1"/>
    </xf>
    <xf numFmtId="4" fontId="45" fillId="91" borderId="80" applyNumberFormat="0" applyProtection="0">
      <alignment vertical="center"/>
    </xf>
    <xf numFmtId="4" fontId="45" fillId="91" borderId="81" applyNumberFormat="0" applyProtection="0">
      <alignment vertical="center"/>
    </xf>
    <xf numFmtId="4" fontId="45" fillId="91" borderId="80" applyNumberFormat="0" applyProtection="0">
      <alignment vertical="center"/>
    </xf>
    <xf numFmtId="4" fontId="45" fillId="91" borderId="80" applyNumberFormat="0" applyProtection="0">
      <alignment horizontal="left" vertical="center" indent="1"/>
    </xf>
    <xf numFmtId="4" fontId="45" fillId="91" borderId="81" applyNumberFormat="0" applyProtection="0">
      <alignment horizontal="left" vertical="center" indent="1"/>
    </xf>
    <xf numFmtId="4" fontId="45" fillId="91" borderId="80" applyNumberFormat="0" applyProtection="0">
      <alignment horizontal="left" vertical="center" indent="1"/>
    </xf>
    <xf numFmtId="4" fontId="45" fillId="91" borderId="80" applyNumberFormat="0" applyProtection="0">
      <alignment horizontal="left" vertical="center" indent="1"/>
    </xf>
    <xf numFmtId="0" fontId="45" fillId="91" borderId="81" applyNumberFormat="0" applyProtection="0">
      <alignment horizontal="left" vertical="top" indent="1"/>
    </xf>
    <xf numFmtId="4" fontId="45" fillId="91" borderId="80" applyNumberFormat="0" applyProtection="0">
      <alignment horizontal="left" vertical="center" indent="1"/>
    </xf>
    <xf numFmtId="4" fontId="45" fillId="0" borderId="80" applyNumberFormat="0" applyProtection="0">
      <alignment horizontal="right" vertical="center"/>
    </xf>
    <xf numFmtId="4" fontId="45" fillId="0" borderId="80" applyNumberFormat="0" applyProtection="0">
      <alignment horizontal="right" vertical="center"/>
    </xf>
    <xf numFmtId="4" fontId="45" fillId="0" borderId="81" applyNumberFormat="0" applyProtection="0">
      <alignment horizontal="right" vertical="center"/>
    </xf>
    <xf numFmtId="4" fontId="45" fillId="0" borderId="81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45" fillId="0" borderId="80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0" fontId="12" fillId="0" borderId="80" applyNumberFormat="0" applyProtection="0">
      <alignment horizontal="left" vertical="center" indent="1"/>
    </xf>
    <xf numFmtId="0" fontId="12" fillId="0" borderId="80" applyNumberFormat="0" applyProtection="0">
      <alignment horizontal="left" vertical="center" indent="1"/>
    </xf>
    <xf numFmtId="4" fontId="45" fillId="0" borderId="81" applyNumberFormat="0" applyProtection="0">
      <alignment horizontal="left" vertical="center" indent="1"/>
    </xf>
    <xf numFmtId="4" fontId="45" fillId="0" borderId="81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0" fontId="12" fillId="0" borderId="80" applyNumberFormat="0" applyProtection="0">
      <alignment horizontal="left" vertical="center" indent="1"/>
    </xf>
    <xf numFmtId="0" fontId="12" fillId="0" borderId="80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0" fontId="45" fillId="107" borderId="81" applyNumberFormat="0" applyProtection="0">
      <alignment horizontal="left" vertical="top" indent="1"/>
    </xf>
    <xf numFmtId="0" fontId="12" fillId="58" borderId="80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0" fontId="45" fillId="107" borderId="101" applyNumberFormat="0" applyProtection="0">
      <alignment horizontal="left" vertical="top" indent="1"/>
    </xf>
    <xf numFmtId="4" fontId="54" fillId="84" borderId="101" applyNumberFormat="0" applyProtection="0">
      <alignment horizontal="right" vertical="center"/>
    </xf>
    <xf numFmtId="4" fontId="32" fillId="75" borderId="98" applyNumberFormat="0" applyProtection="0">
      <alignment horizontal="right" vertical="center"/>
    </xf>
    <xf numFmtId="4" fontId="45" fillId="56" borderId="100" applyNumberFormat="0" applyProtection="0">
      <alignment horizontal="left" vertical="center" indent="1"/>
    </xf>
    <xf numFmtId="4" fontId="45" fillId="74" borderId="100" applyNumberFormat="0" applyProtection="0">
      <alignment horizontal="right" vertical="center"/>
    </xf>
    <xf numFmtId="0" fontId="38" fillId="0" borderId="84" applyNumberFormat="0" applyFill="0" applyAlignment="0" applyProtection="0"/>
    <xf numFmtId="4" fontId="46" fillId="80" borderId="100" applyNumberFormat="0" applyProtection="0">
      <alignment horizontal="right" vertical="center"/>
    </xf>
    <xf numFmtId="0" fontId="32" fillId="47" borderId="79" applyNumberFormat="0" applyFont="0" applyAlignment="0" applyProtection="0"/>
    <xf numFmtId="0" fontId="32" fillId="47" borderId="79" applyNumberFormat="0" applyFont="0" applyAlignment="0" applyProtection="0"/>
    <xf numFmtId="0" fontId="32" fillId="47" borderId="79" applyNumberFormat="0" applyFont="0" applyAlignment="0" applyProtection="0"/>
    <xf numFmtId="4" fontId="47" fillId="56" borderId="79" applyNumberFormat="0" applyProtection="0">
      <alignment vertical="center"/>
    </xf>
    <xf numFmtId="4" fontId="32" fillId="59" borderId="79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4" fontId="47" fillId="93" borderId="79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4" fontId="55" fillId="90" borderId="79" applyNumberFormat="0" applyProtection="0">
      <alignment horizontal="right" vertical="center"/>
    </xf>
    <xf numFmtId="0" fontId="36" fillId="51" borderId="79" applyNumberFormat="0" applyAlignment="0" applyProtection="0"/>
    <xf numFmtId="0" fontId="41" fillId="0" borderId="90" applyNumberFormat="0" applyFill="0" applyAlignment="0" applyProtection="0"/>
    <xf numFmtId="0" fontId="42" fillId="48" borderId="79" applyNumberFormat="0" applyAlignment="0" applyProtection="0"/>
    <xf numFmtId="0" fontId="97" fillId="0" borderId="93">
      <alignment horizont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7" borderId="79" applyNumberFormat="0" applyProtection="0">
      <alignment vertical="center"/>
    </xf>
    <xf numFmtId="4" fontId="32" fillId="56" borderId="79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32" fillId="56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1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3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7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69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1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3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5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77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4" fontId="32" fillId="83" borderId="79" applyNumberFormat="0" applyProtection="0">
      <alignment horizontal="right" vertical="center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6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8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9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0" fontId="32" fillId="84" borderId="79" applyNumberFormat="0" applyProtection="0">
      <alignment horizontal="left" vertical="center" indent="1"/>
    </xf>
    <xf numFmtId="4" fontId="32" fillId="0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32" fillId="0" borderId="79" applyNumberFormat="0" applyProtection="0">
      <alignment horizontal="right" vertical="center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32" fillId="59" borderId="79" applyNumberFormat="0" applyProtection="0">
      <alignment horizontal="left" vertical="center" indent="1"/>
    </xf>
    <xf numFmtId="4" fontId="45" fillId="66" borderId="100" applyNumberFormat="0" applyProtection="0">
      <alignment horizontal="right" vertical="center"/>
    </xf>
    <xf numFmtId="4" fontId="32" fillId="61" borderId="98" applyNumberFormat="0" applyProtection="0">
      <alignment horizontal="right" vertical="center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101" fillId="106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101" fillId="74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101" fillId="105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101" fillId="66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101" fillId="62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94" fillId="86" borderId="100" applyNumberFormat="0" applyAlignment="0" applyProtection="0"/>
    <xf numFmtId="0" fontId="31" fillId="0" borderId="110" applyFill="0" applyProtection="0">
      <alignment horizontal="right"/>
    </xf>
    <xf numFmtId="4" fontId="53" fillId="94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51" fillId="83" borderId="101" applyNumberFormat="0" applyProtection="0">
      <alignment horizontal="left" vertical="top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7" fillId="93" borderId="98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0" fontId="51" fillId="92" borderId="101" applyNumberFormat="0" applyProtection="0">
      <alignment horizontal="left" vertical="top" indent="1"/>
    </xf>
    <xf numFmtId="4" fontId="51" fillId="86" borderId="101" applyNumberFormat="0" applyProtection="0">
      <alignment horizontal="left" vertical="center" indent="1"/>
    </xf>
    <xf numFmtId="4" fontId="47" fillId="91" borderId="106" applyNumberFormat="0" applyProtection="0">
      <alignment vertical="center"/>
    </xf>
    <xf numFmtId="0" fontId="32" fillId="89" borderId="98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73" borderId="98" applyNumberFormat="0" applyProtection="0">
      <alignment horizontal="right" vertical="center"/>
    </xf>
    <xf numFmtId="4" fontId="32" fillId="71" borderId="98" applyNumberFormat="0" applyProtection="0">
      <alignment horizontal="right" vertical="center"/>
    </xf>
    <xf numFmtId="4" fontId="32" fillId="69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4" fontId="45" fillId="56" borderId="100" applyNumberFormat="0" applyProtection="0">
      <alignment vertical="center"/>
    </xf>
    <xf numFmtId="0" fontId="32" fillId="47" borderId="98" applyNumberFormat="0" applyFont="0" applyAlignment="0" applyProtection="0"/>
    <xf numFmtId="3" fontId="75" fillId="0" borderId="94"/>
    <xf numFmtId="0" fontId="89" fillId="0" borderId="95">
      <alignment horizontal="right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9" fillId="57" borderId="101" applyNumberFormat="0" applyProtection="0">
      <alignment vertical="center"/>
    </xf>
    <xf numFmtId="4" fontId="46" fillId="91" borderId="101" applyNumberFormat="0" applyProtection="0">
      <alignment vertical="center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4" fontId="45" fillId="64" borderId="100" applyNumberFormat="0" applyProtection="0">
      <alignment horizontal="right" vertical="center"/>
    </xf>
    <xf numFmtId="4" fontId="32" fillId="63" borderId="98" applyNumberFormat="0" applyProtection="0">
      <alignment horizontal="right" vertical="center"/>
    </xf>
    <xf numFmtId="4" fontId="45" fillId="62" borderId="100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75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0" fontId="12" fillId="107" borderId="101" applyNumberFormat="0" applyProtection="0">
      <alignment horizontal="left" vertical="top" indent="1"/>
    </xf>
    <xf numFmtId="4" fontId="45" fillId="97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0" fontId="12" fillId="99" borderId="101" applyNumberFormat="0" applyProtection="0">
      <alignment horizontal="left" vertical="center" indent="1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88" fillId="102" borderId="111" applyNumberFormat="0" applyAlignment="0" applyProtection="0"/>
    <xf numFmtId="0" fontId="12" fillId="58" borderId="100" applyNumberFormat="0" applyProtection="0">
      <alignment horizontal="left" vertical="center" indent="1"/>
    </xf>
    <xf numFmtId="4" fontId="45" fillId="60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54" fillId="84" borderId="101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9" fillId="56" borderId="101" applyNumberFormat="0" applyProtection="0">
      <alignment horizontal="left" vertical="center" indent="1"/>
    </xf>
    <xf numFmtId="0" fontId="32" fillId="90" borderId="96" applyNumberFormat="0">
      <protection locked="0"/>
    </xf>
    <xf numFmtId="4" fontId="45" fillId="91" borderId="100" applyNumberFormat="0" applyProtection="0">
      <alignment vertic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2" fillId="89" borderId="101" applyNumberFormat="0" applyProtection="0">
      <alignment horizontal="left" vertical="top" indent="1"/>
    </xf>
    <xf numFmtId="0" fontId="12" fillId="30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4" fontId="45" fillId="76" borderId="100" applyNumberFormat="0" applyProtection="0">
      <alignment horizontal="right" vertical="center"/>
    </xf>
    <xf numFmtId="4" fontId="45" fillId="74" borderId="100" applyNumberFormat="0" applyProtection="0">
      <alignment horizontal="right" vertical="center"/>
    </xf>
    <xf numFmtId="4" fontId="32" fillId="59" borderId="98" applyNumberFormat="0" applyProtection="0">
      <alignment horizontal="left" vertical="center" indent="1"/>
    </xf>
    <xf numFmtId="4" fontId="46" fillId="56" borderId="100" applyNumberFormat="0" applyProtection="0">
      <alignment vertical="center"/>
    </xf>
    <xf numFmtId="4" fontId="32" fillId="84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8" fillId="0" borderId="107" applyNumberFormat="0" applyFill="0" applyAlignment="0" applyProtection="0"/>
    <xf numFmtId="0" fontId="32" fillId="90" borderId="96" applyNumberFormat="0">
      <protection locked="0"/>
    </xf>
    <xf numFmtId="0" fontId="12" fillId="82" borderId="101" applyNumberFormat="0" applyProtection="0">
      <alignment horizontal="left" vertical="center" indent="1"/>
    </xf>
    <xf numFmtId="4" fontId="45" fillId="71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4" fontId="49" fillId="57" borderId="101" applyNumberFormat="0" applyProtection="0">
      <alignment vertical="center"/>
    </xf>
    <xf numFmtId="0" fontId="12" fillId="99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89" fillId="0" borderId="93">
      <alignment horizontal="right"/>
    </xf>
    <xf numFmtId="0" fontId="89" fillId="0" borderId="93">
      <alignment horizontal="left"/>
    </xf>
    <xf numFmtId="0" fontId="12" fillId="107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31" fillId="0" borderId="110" applyFill="0" applyProtection="0">
      <alignment horizontal="right"/>
    </xf>
    <xf numFmtId="4" fontId="45" fillId="9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0" fontId="97" fillId="0" borderId="93">
      <alignment horizontal="center"/>
    </xf>
    <xf numFmtId="0" fontId="97" fillId="0" borderId="93">
      <alignment horizontal="center"/>
    </xf>
    <xf numFmtId="0" fontId="97" fillId="0" borderId="93">
      <alignment horizontal="center"/>
    </xf>
    <xf numFmtId="4" fontId="45" fillId="73" borderId="101" applyNumberFormat="0" applyProtection="0">
      <alignment horizontal="right" vertical="center"/>
    </xf>
    <xf numFmtId="0" fontId="12" fillId="82" borderId="101" applyNumberFormat="0" applyProtection="0">
      <alignment horizontal="left" vertical="center" indent="1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101" fillId="74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101" fillId="66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101" fillId="104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101" fillId="62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101" fillId="60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101" fillId="64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32" fillId="57" borderId="98" applyNumberFormat="0" applyProtection="0">
      <alignment vertical="center"/>
    </xf>
    <xf numFmtId="0" fontId="97" fillId="0" borderId="115">
      <alignment horizontal="center"/>
    </xf>
    <xf numFmtId="4" fontId="47" fillId="56" borderId="98" applyNumberFormat="0" applyProtection="0">
      <alignment vertical="center"/>
    </xf>
    <xf numFmtId="4" fontId="32" fillId="61" borderId="98" applyNumberFormat="0" applyProtection="0">
      <alignment horizontal="right" vertical="center"/>
    </xf>
    <xf numFmtId="0" fontId="32" fillId="84" borderId="98" applyNumberFormat="0" applyProtection="0">
      <alignment horizontal="left" vertical="center" indent="1"/>
    </xf>
    <xf numFmtId="0" fontId="89" fillId="0" borderId="115">
      <alignment horizontal="right"/>
    </xf>
    <xf numFmtId="0" fontId="72" fillId="86" borderId="111" applyNumberFormat="0" applyAlignment="0" applyProtection="0"/>
    <xf numFmtId="4" fontId="32" fillId="69" borderId="98" applyNumberFormat="0" applyProtection="0">
      <alignment horizontal="right" vertical="center"/>
    </xf>
    <xf numFmtId="4" fontId="32" fillId="67" borderId="98" applyNumberFormat="0" applyProtection="0">
      <alignment horizontal="right" vertical="center"/>
    </xf>
    <xf numFmtId="0" fontId="32" fillId="86" borderId="98" applyNumberFormat="0" applyProtection="0">
      <alignment horizontal="left" vertical="center" indent="1"/>
    </xf>
    <xf numFmtId="4" fontId="32" fillId="83" borderId="98" applyNumberFormat="0" applyProtection="0">
      <alignment horizontal="right" vertical="center"/>
    </xf>
    <xf numFmtId="0" fontId="32" fillId="90" borderId="104" applyNumberFormat="0">
      <protection locked="0"/>
    </xf>
    <xf numFmtId="0" fontId="32" fillId="88" borderId="98" applyNumberFormat="0" applyProtection="0">
      <alignment horizontal="left" vertical="center" indent="1"/>
    </xf>
    <xf numFmtId="0" fontId="38" fillId="0" borderId="107" applyNumberFormat="0" applyFill="0" applyAlignment="0" applyProtection="0"/>
    <xf numFmtId="4" fontId="32" fillId="59" borderId="98" applyNumberFormat="0" applyProtection="0">
      <alignment horizontal="left" vertical="center" indent="1"/>
    </xf>
    <xf numFmtId="0" fontId="51" fillId="83" borderId="101" applyNumberFormat="0" applyProtection="0">
      <alignment horizontal="left" vertical="top" indent="1"/>
    </xf>
    <xf numFmtId="4" fontId="53" fillId="94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5" fillId="80" borderId="100" applyNumberFormat="0" applyProtection="0">
      <alignment horizontal="right" vertical="center"/>
    </xf>
    <xf numFmtId="4" fontId="45" fillId="91" borderId="100" applyNumberFormat="0" applyProtection="0">
      <alignment horizontal="left" vertical="center" indent="1"/>
    </xf>
    <xf numFmtId="4" fontId="45" fillId="91" borderId="100" applyNumberFormat="0" applyProtection="0">
      <alignment horizontal="left" vertical="center" indent="1"/>
    </xf>
    <xf numFmtId="4" fontId="46" fillId="91" borderId="100" applyNumberFormat="0" applyProtection="0">
      <alignment vertical="center"/>
    </xf>
    <xf numFmtId="4" fontId="45" fillId="91" borderId="100" applyNumberFormat="0" applyProtection="0">
      <alignment vertical="center"/>
    </xf>
    <xf numFmtId="0" fontId="32" fillId="90" borderId="104" applyNumberFormat="0">
      <protection locked="0"/>
    </xf>
    <xf numFmtId="0" fontId="12" fillId="58" borderId="100" applyNumberFormat="0" applyProtection="0">
      <alignment horizontal="left" vertical="center" indent="1"/>
    </xf>
    <xf numFmtId="0" fontId="32" fillId="84" borderId="101" applyNumberFormat="0" applyProtection="0">
      <alignment horizontal="left" vertical="top" indent="1"/>
    </xf>
    <xf numFmtId="0" fontId="12" fillId="58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32" fillId="89" borderId="101" applyNumberFormat="0" applyProtection="0">
      <alignment horizontal="left" vertical="top" indent="1"/>
    </xf>
    <xf numFmtId="0" fontId="12" fillId="87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32" fillId="83" borderId="101" applyNumberFormat="0" applyProtection="0">
      <alignment horizontal="left" vertical="top" indent="1"/>
    </xf>
    <xf numFmtId="0" fontId="32" fillId="81" borderId="101" applyNumberFormat="0" applyProtection="0">
      <alignment horizontal="left" vertical="top" indent="1"/>
    </xf>
    <xf numFmtId="0" fontId="12" fillId="85" borderId="100" applyNumberFormat="0" applyProtection="0">
      <alignment horizontal="left" vertical="center" indent="1"/>
    </xf>
    <xf numFmtId="4" fontId="32" fillId="83" borderId="102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32" fillId="79" borderId="102" applyNumberFormat="0" applyProtection="0">
      <alignment horizontal="left" vertical="center" indent="1"/>
    </xf>
    <xf numFmtId="4" fontId="45" fillId="76" borderId="100" applyNumberFormat="0" applyProtection="0">
      <alignment horizontal="right" vertical="center"/>
    </xf>
    <xf numFmtId="4" fontId="45" fillId="72" borderId="100" applyNumberFormat="0" applyProtection="0">
      <alignment horizontal="right" vertical="center"/>
    </xf>
    <xf numFmtId="4" fontId="45" fillId="68" borderId="100" applyNumberFormat="0" applyProtection="0">
      <alignment horizontal="right" vertical="center"/>
    </xf>
    <xf numFmtId="4" fontId="32" fillId="65" borderId="102" applyNumberFormat="0" applyProtection="0">
      <alignment horizontal="right" vertical="center"/>
    </xf>
    <xf numFmtId="4" fontId="45" fillId="62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4" fontId="45" fillId="56" borderId="100" applyNumberFormat="0" applyProtection="0">
      <alignment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103" fillId="108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4" fontId="45" fillId="91" borderId="101" applyNumberFormat="0" applyProtection="0">
      <alignment horizontal="left" vertical="center" indent="1"/>
    </xf>
    <xf numFmtId="4" fontId="50" fillId="99" borderId="113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83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7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101" fillId="72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5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101" fillId="104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6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101" fillId="60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101" fillId="64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0" fontId="49" fillId="56" borderId="101" applyNumberFormat="0" applyProtection="0">
      <alignment horizontal="left" vertical="top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100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88" fillId="102" borderId="111" applyNumberFormat="0" applyAlignment="0" applyProtection="0"/>
    <xf numFmtId="0" fontId="83" fillId="0" borderId="112" applyNumberFormat="0" applyFill="0" applyAlignment="0" applyProtection="0"/>
    <xf numFmtId="0" fontId="72" fillId="86" borderId="111" applyNumberFormat="0" applyAlignment="0" applyProtection="0"/>
    <xf numFmtId="0" fontId="63" fillId="0" borderId="109" applyNumberFormat="0" applyFill="0" applyProtection="0">
      <alignment horizontal="center"/>
    </xf>
    <xf numFmtId="0" fontId="60" fillId="92" borderId="108" applyNumberFormat="0" applyFont="0" applyAlignment="0" applyProtection="0"/>
    <xf numFmtId="0" fontId="32" fillId="95" borderId="106"/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6" fillId="80" borderId="100" applyNumberFormat="0" applyProtection="0">
      <alignment horizontal="right" vertical="center"/>
    </xf>
    <xf numFmtId="4" fontId="45" fillId="80" borderId="100" applyNumberFormat="0" applyProtection="0">
      <alignment horizontal="right" vertical="center"/>
    </xf>
    <xf numFmtId="4" fontId="45" fillId="91" borderId="100" applyNumberFormat="0" applyProtection="0">
      <alignment horizontal="left" vertical="center" indent="1"/>
    </xf>
    <xf numFmtId="4" fontId="45" fillId="91" borderId="100" applyNumberFormat="0" applyProtection="0">
      <alignment horizontal="left" vertical="center" indent="1"/>
    </xf>
    <xf numFmtId="4" fontId="46" fillId="91" borderId="100" applyNumberFormat="0" applyProtection="0">
      <alignment vertical="center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32" fillId="81" borderId="101" applyNumberFormat="0" applyProtection="0">
      <alignment horizontal="left" vertical="top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5" fillId="72" borderId="100" applyNumberFormat="0" applyProtection="0">
      <alignment horizontal="right" vertical="center"/>
    </xf>
    <xf numFmtId="4" fontId="45" fillId="70" borderId="100" applyNumberFormat="0" applyProtection="0">
      <alignment horizontal="right" vertical="center"/>
    </xf>
    <xf numFmtId="4" fontId="45" fillId="68" borderId="100" applyNumberFormat="0" applyProtection="0">
      <alignment horizontal="right" vertical="center"/>
    </xf>
    <xf numFmtId="4" fontId="45" fillId="66" borderId="100" applyNumberFormat="0" applyProtection="0">
      <alignment horizontal="right" vertical="center"/>
    </xf>
    <xf numFmtId="0" fontId="44" fillId="51" borderId="100" applyNumberFormat="0" applyAlignment="0" applyProtection="0"/>
    <xf numFmtId="0" fontId="42" fillId="48" borderId="98" applyNumberFormat="0" applyAlignment="0" applyProtection="0"/>
    <xf numFmtId="0" fontId="41" fillId="0" borderId="99" applyNumberFormat="0" applyFill="0" applyAlignment="0" applyProtection="0"/>
    <xf numFmtId="0" fontId="36" fillId="51" borderId="98" applyNumberFormat="0" applyAlignment="0" applyProtection="0"/>
    <xf numFmtId="0" fontId="89" fillId="0" borderId="93">
      <alignment horizontal="right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4" fontId="45" fillId="75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9" fillId="57" borderId="101" applyNumberFormat="0" applyProtection="0">
      <alignment vertical="center"/>
    </xf>
    <xf numFmtId="4" fontId="51" fillId="92" borderId="101" applyNumberFormat="0" applyProtection="0">
      <alignment vertical="center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73" borderId="101" applyNumberFormat="0" applyProtection="0">
      <alignment horizontal="right" vertical="center"/>
    </xf>
    <xf numFmtId="4" fontId="45" fillId="69" borderId="101" applyNumberFormat="0" applyProtection="0">
      <alignment horizontal="right" vertical="center"/>
    </xf>
    <xf numFmtId="4" fontId="45" fillId="6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0" fontId="12" fillId="58" borderId="100" applyNumberFormat="0" applyProtection="0">
      <alignment horizontal="left" vertical="center" indent="1"/>
    </xf>
    <xf numFmtId="0" fontId="41" fillId="0" borderId="99" applyNumberFormat="0" applyFill="0" applyAlignment="0" applyProtection="0"/>
    <xf numFmtId="4" fontId="54" fillId="84" borderId="101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0" fontId="32" fillId="90" borderId="96" applyNumberFormat="0">
      <protection locked="0"/>
    </xf>
    <xf numFmtId="0" fontId="32" fillId="90" borderId="96" applyNumberFormat="0">
      <protection locked="0"/>
    </xf>
    <xf numFmtId="0" fontId="32" fillId="90" borderId="96" applyNumberFormat="0">
      <protection locked="0"/>
    </xf>
    <xf numFmtId="0" fontId="32" fillId="90" borderId="96" applyNumberFormat="0">
      <protection locked="0"/>
    </xf>
    <xf numFmtId="4" fontId="55" fillId="90" borderId="98" applyNumberFormat="0" applyProtection="0">
      <alignment horizontal="right" vertical="center"/>
    </xf>
    <xf numFmtId="0" fontId="32" fillId="84" borderId="101" applyNumberFormat="0" applyProtection="0">
      <alignment horizontal="left" vertical="top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32" fillId="65" borderId="102" applyNumberFormat="0" applyProtection="0">
      <alignment horizontal="right" vertical="center"/>
    </xf>
    <xf numFmtId="4" fontId="45" fillId="56" borderId="100" applyNumberFormat="0" applyProtection="0">
      <alignment horizontal="left" vertical="center" indent="1"/>
    </xf>
    <xf numFmtId="4" fontId="55" fillId="90" borderId="98" applyNumberFormat="0" applyProtection="0">
      <alignment horizontal="right" vertical="center"/>
    </xf>
    <xf numFmtId="4" fontId="54" fillId="80" borderId="100" applyNumberFormat="0" applyProtection="0">
      <alignment horizontal="right" vertical="center"/>
    </xf>
    <xf numFmtId="0" fontId="32" fillId="95" borderId="106"/>
    <xf numFmtId="0" fontId="12" fillId="0" borderId="100" applyNumberFormat="0" applyProtection="0">
      <alignment horizontal="left" vertical="center" indent="1"/>
    </xf>
    <xf numFmtId="0" fontId="12" fillId="0" borderId="100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47" fillId="93" borderId="98" applyNumberFormat="0" applyProtection="0">
      <alignment horizontal="right" vertical="center"/>
    </xf>
    <xf numFmtId="4" fontId="45" fillId="0" borderId="100" applyNumberFormat="0" applyProtection="0">
      <alignment horizontal="right" vertical="center"/>
    </xf>
    <xf numFmtId="0" fontId="51" fillId="92" borderId="101" applyNumberFormat="0" applyProtection="0">
      <alignment horizontal="left" vertical="top" indent="1"/>
    </xf>
    <xf numFmtId="4" fontId="45" fillId="91" borderId="100" applyNumberFormat="0" applyProtection="0">
      <alignment horizontal="left" vertical="center" indent="1"/>
    </xf>
    <xf numFmtId="4" fontId="51" fillId="86" borderId="101" applyNumberFormat="0" applyProtection="0">
      <alignment horizontal="left" vertical="center" indent="1"/>
    </xf>
    <xf numFmtId="4" fontId="45" fillId="91" borderId="100" applyNumberFormat="0" applyProtection="0">
      <alignment horizontal="left" vertical="center" indent="1"/>
    </xf>
    <xf numFmtId="4" fontId="47" fillId="91" borderId="106" applyNumberFormat="0" applyProtection="0">
      <alignment vertical="center"/>
    </xf>
    <xf numFmtId="4" fontId="46" fillId="91" borderId="100" applyNumberFormat="0" applyProtection="0">
      <alignment vertical="center"/>
    </xf>
    <xf numFmtId="4" fontId="51" fillId="92" borderId="101" applyNumberFormat="0" applyProtection="0">
      <alignment vertical="center"/>
    </xf>
    <xf numFmtId="4" fontId="45" fillId="91" borderId="100" applyNumberFormat="0" applyProtection="0">
      <alignment vertical="center"/>
    </xf>
    <xf numFmtId="0" fontId="32" fillId="90" borderId="104" applyNumberFormat="0">
      <protection locked="0"/>
    </xf>
    <xf numFmtId="0" fontId="32" fillId="90" borderId="104" applyNumberFormat="0">
      <protection locked="0"/>
    </xf>
    <xf numFmtId="0" fontId="32" fillId="90" borderId="104" applyNumberFormat="0">
      <protection locked="0"/>
    </xf>
    <xf numFmtId="0" fontId="32" fillId="84" borderId="101" applyNumberFormat="0" applyProtection="0">
      <alignment horizontal="left" vertical="top" indent="1"/>
    </xf>
    <xf numFmtId="0" fontId="32" fillId="84" borderId="101" applyNumberFormat="0" applyProtection="0">
      <alignment horizontal="left" vertical="top" indent="1"/>
    </xf>
    <xf numFmtId="0" fontId="32" fillId="84" borderId="101" applyNumberFormat="0" applyProtection="0">
      <alignment horizontal="left" vertical="top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32" fillId="89" borderId="101" applyNumberFormat="0" applyProtection="0">
      <alignment horizontal="left" vertical="top" indent="1"/>
    </xf>
    <xf numFmtId="0" fontId="32" fillId="89" borderId="101" applyNumberFormat="0" applyProtection="0">
      <alignment horizontal="left" vertical="top" indent="1"/>
    </xf>
    <xf numFmtId="0" fontId="32" fillId="89" borderId="101" applyNumberFormat="0" applyProtection="0">
      <alignment horizontal="left" vertical="top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32" fillId="83" borderId="101" applyNumberFormat="0" applyProtection="0">
      <alignment horizontal="left" vertical="top" indent="1"/>
    </xf>
    <xf numFmtId="0" fontId="32" fillId="83" borderId="101" applyNumberFormat="0" applyProtection="0">
      <alignment horizontal="left" vertical="top" indent="1"/>
    </xf>
    <xf numFmtId="0" fontId="12" fillId="87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32" fillId="81" borderId="101" applyNumberFormat="0" applyProtection="0">
      <alignment horizontal="left" vertical="top" indent="1"/>
    </xf>
    <xf numFmtId="0" fontId="32" fillId="81" borderId="101" applyNumberFormat="0" applyProtection="0">
      <alignment horizontal="left" vertical="top" indent="1"/>
    </xf>
    <xf numFmtId="0" fontId="32" fillId="81" borderId="101" applyNumberFormat="0" applyProtection="0">
      <alignment horizontal="left" vertical="top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4" fontId="45" fillId="80" borderId="100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12" fillId="81" borderId="102" applyNumberFormat="0" applyProtection="0">
      <alignment horizontal="left" vertical="center" indent="1"/>
    </xf>
    <xf numFmtId="4" fontId="45" fillId="80" borderId="103" applyNumberFormat="0" applyProtection="0">
      <alignment horizontal="left" vertical="center" indent="1"/>
    </xf>
    <xf numFmtId="4" fontId="49" fillId="78" borderId="100" applyNumberFormat="0" applyProtection="0">
      <alignment horizontal="left" vertical="center" indent="1"/>
    </xf>
    <xf numFmtId="4" fontId="45" fillId="76" borderId="100" applyNumberFormat="0" applyProtection="0">
      <alignment horizontal="right" vertical="center"/>
    </xf>
    <xf numFmtId="4" fontId="45" fillId="72" borderId="100" applyNumberFormat="0" applyProtection="0">
      <alignment horizontal="right" vertical="center"/>
    </xf>
    <xf numFmtId="4" fontId="45" fillId="70" borderId="100" applyNumberFormat="0" applyProtection="0">
      <alignment horizontal="right" vertical="center"/>
    </xf>
    <xf numFmtId="4" fontId="45" fillId="68" borderId="100" applyNumberFormat="0" applyProtection="0">
      <alignment horizontal="right" vertical="center"/>
    </xf>
    <xf numFmtId="4" fontId="45" fillId="66" borderId="100" applyNumberFormat="0" applyProtection="0">
      <alignment horizontal="right" vertical="center"/>
    </xf>
    <xf numFmtId="4" fontId="45" fillId="64" borderId="100" applyNumberFormat="0" applyProtection="0">
      <alignment horizontal="right" vertical="center"/>
    </xf>
    <xf numFmtId="4" fontId="45" fillId="62" borderId="100" applyNumberFormat="0" applyProtection="0">
      <alignment horizontal="right" vertical="center"/>
    </xf>
    <xf numFmtId="4" fontId="45" fillId="60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0" fontId="48" fillId="57" borderId="101" applyNumberFormat="0" applyProtection="0">
      <alignment horizontal="left" vertical="top" indent="1"/>
    </xf>
    <xf numFmtId="4" fontId="45" fillId="56" borderId="100" applyNumberFormat="0" applyProtection="0">
      <alignment horizontal="left" vertical="center" indent="1"/>
    </xf>
    <xf numFmtId="4" fontId="47" fillId="56" borderId="98" applyNumberFormat="0" applyProtection="0">
      <alignment vertical="center"/>
    </xf>
    <xf numFmtId="4" fontId="46" fillId="56" borderId="100" applyNumberFormat="0" applyProtection="0">
      <alignment vertical="center"/>
    </xf>
    <xf numFmtId="4" fontId="45" fillId="56" borderId="100" applyNumberFormat="0" applyProtection="0">
      <alignment vertical="center"/>
    </xf>
    <xf numFmtId="0" fontId="32" fillId="47" borderId="98" applyNumberFormat="0" applyFont="0" applyAlignment="0" applyProtection="0"/>
    <xf numFmtId="0" fontId="32" fillId="47" borderId="98" applyNumberFormat="0" applyFont="0" applyAlignment="0" applyProtection="0"/>
    <xf numFmtId="0" fontId="32" fillId="47" borderId="98" applyNumberFormat="0" applyFont="0" applyAlignment="0" applyProtection="0"/>
    <xf numFmtId="4" fontId="50" fillId="99" borderId="101" applyNumberFormat="0" applyProtection="0">
      <alignment horizontal="left" vertical="center" indent="1"/>
    </xf>
    <xf numFmtId="4" fontId="101" fillId="108" borderId="101" applyNumberFormat="0" applyProtection="0">
      <alignment horizontal="right" vertical="center"/>
    </xf>
    <xf numFmtId="4" fontId="101" fillId="56" borderId="101" applyNumberFormat="0" applyProtection="0">
      <alignment horizontal="left" vertical="center" indent="1"/>
    </xf>
    <xf numFmtId="4" fontId="50" fillId="56" borderId="101" applyNumberFormat="0" applyProtection="0">
      <alignment vertical="center"/>
    </xf>
    <xf numFmtId="0" fontId="49" fillId="0" borderId="114" applyNumberFormat="0" applyFill="0" applyAlignment="0" applyProtection="0"/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103" fillId="108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4" fontId="54" fillId="84" borderId="101" applyNumberFormat="0" applyProtection="0">
      <alignment horizontal="right" vertical="center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0" fontId="45" fillId="107" borderId="101" applyNumberFormat="0" applyProtection="0">
      <alignment horizontal="left" vertical="top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102" fillId="108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4" fontId="45" fillId="84" borderId="101" applyNumberFormat="0" applyProtection="0">
      <alignment horizontal="right" vertical="center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0" fontId="45" fillId="91" borderId="101" applyNumberFormat="0" applyProtection="0">
      <alignment horizontal="left" vertical="top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50" fillId="99" borderId="113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102" fillId="108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101" fillId="108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4" fontId="45" fillId="91" borderId="101" applyNumberFormat="0" applyProtection="0">
      <alignment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top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4" fontId="45" fillId="83" borderId="101" applyNumberFormat="0" applyProtection="0">
      <alignment horizontal="right" vertical="center"/>
    </xf>
    <xf numFmtId="0" fontId="97" fillId="0" borderId="95">
      <alignment horizont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97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9" fillId="56" borderId="101" applyNumberFormat="0" applyProtection="0">
      <alignment horizontal="left" vertical="center" indent="1"/>
    </xf>
    <xf numFmtId="4" fontId="49" fillId="56" borderId="101" applyNumberFormat="0" applyProtection="0">
      <alignment horizontal="left" vertical="center" indent="1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12" fillId="85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4" fontId="55" fillId="90" borderId="98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5" borderId="100" applyNumberFormat="0" applyProtection="0">
      <alignment horizontal="left" vertical="center" indent="1"/>
    </xf>
    <xf numFmtId="0" fontId="44" fillId="51" borderId="100" applyNumberFormat="0" applyAlignment="0" applyProtection="0"/>
    <xf numFmtId="0" fontId="45" fillId="107" borderId="101" applyNumberFormat="0" applyProtection="0">
      <alignment horizontal="left" vertical="top" indent="1"/>
    </xf>
    <xf numFmtId="4" fontId="45" fillId="83" borderId="101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4" fontId="46" fillId="91" borderId="101" applyNumberFormat="0" applyProtection="0">
      <alignment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4" fontId="49" fillId="79" borderId="97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center" indent="1"/>
    </xf>
    <xf numFmtId="4" fontId="101" fillId="99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0" fontId="49" fillId="56" borderId="101" applyNumberFormat="0" applyProtection="0">
      <alignment horizontal="left" vertical="top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32" fillId="84" borderId="98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30" borderId="100" applyNumberFormat="0" applyProtection="0">
      <alignment horizontal="left" vertical="center" indent="1"/>
    </xf>
    <xf numFmtId="0" fontId="32" fillId="83" borderId="101" applyNumberFormat="0" applyProtection="0">
      <alignment horizontal="left" vertical="top" indent="1"/>
    </xf>
    <xf numFmtId="0" fontId="12" fillId="87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45" fillId="80" borderId="103" applyNumberFormat="0" applyProtection="0">
      <alignment horizontal="left" vertical="center" indent="1"/>
    </xf>
    <xf numFmtId="4" fontId="32" fillId="77" borderId="98" applyNumberFormat="0" applyProtection="0">
      <alignment horizontal="right" vertical="center"/>
    </xf>
    <xf numFmtId="4" fontId="32" fillId="65" borderId="102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4" fontId="32" fillId="56" borderId="98" applyNumberFormat="0" applyProtection="0">
      <alignment horizontal="left" vertical="center" indent="1"/>
    </xf>
    <xf numFmtId="4" fontId="45" fillId="56" borderId="100" applyNumberFormat="0" applyProtection="0">
      <alignment horizontal="left" vertical="center" indent="1"/>
    </xf>
    <xf numFmtId="4" fontId="47" fillId="56" borderId="98" applyNumberFormat="0" applyProtection="0">
      <alignment vertical="center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4" fontId="45" fillId="67" borderId="101" applyNumberFormat="0" applyProtection="0">
      <alignment horizontal="right" vertical="center"/>
    </xf>
    <xf numFmtId="4" fontId="99" fillId="56" borderId="101" applyNumberFormat="0" applyProtection="0">
      <alignment vertical="center"/>
    </xf>
    <xf numFmtId="0" fontId="32" fillId="90" borderId="96" applyNumberFormat="0">
      <protection locked="0"/>
    </xf>
    <xf numFmtId="0" fontId="32" fillId="90" borderId="96" applyNumberFormat="0">
      <protection locked="0"/>
    </xf>
    <xf numFmtId="0" fontId="32" fillId="90" borderId="96" applyNumberFormat="0">
      <protection locked="0"/>
    </xf>
    <xf numFmtId="0" fontId="32" fillId="90" borderId="96" applyNumberFormat="0">
      <protection locked="0"/>
    </xf>
    <xf numFmtId="4" fontId="54" fillId="80" borderId="100" applyNumberFormat="0" applyProtection="0">
      <alignment horizontal="right" vertical="center"/>
    </xf>
    <xf numFmtId="0" fontId="12" fillId="58" borderId="100" applyNumberFormat="0" applyProtection="0">
      <alignment horizontal="left" vertical="center" indent="1"/>
    </xf>
    <xf numFmtId="0" fontId="12" fillId="108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top" indent="1"/>
    </xf>
    <xf numFmtId="4" fontId="45" fillId="77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3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101" fillId="105" borderId="101" applyNumberFormat="0" applyProtection="0">
      <alignment horizontal="right" vertical="center"/>
    </xf>
    <xf numFmtId="4" fontId="45" fillId="7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5" fillId="61" borderId="101" applyNumberFormat="0" applyProtection="0">
      <alignment horizontal="right"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60" fillId="92" borderId="108" applyNumberFormat="0" applyFont="0" applyAlignment="0" applyProtection="0"/>
    <xf numFmtId="0" fontId="63" fillId="0" borderId="109" applyNumberFormat="0" applyFill="0" applyProtection="0">
      <alignment horizontal="center"/>
    </xf>
    <xf numFmtId="0" fontId="12" fillId="58" borderId="100" applyNumberFormat="0" applyProtection="0">
      <alignment horizontal="left" vertical="center" indent="1"/>
    </xf>
    <xf numFmtId="0" fontId="12" fillId="58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4" fontId="32" fillId="84" borderId="102" applyNumberFormat="0" applyProtection="0">
      <alignment horizontal="left" vertical="center" indent="1"/>
    </xf>
    <xf numFmtId="4" fontId="45" fillId="83" borderId="101" applyNumberFormat="0" applyProtection="0">
      <alignment horizontal="left" vertical="center" indent="1"/>
    </xf>
    <xf numFmtId="4" fontId="46" fillId="84" borderId="101" applyNumberFormat="0" applyProtection="0">
      <alignment horizontal="right" vertical="center"/>
    </xf>
    <xf numFmtId="4" fontId="46" fillId="84" borderId="101" applyNumberFormat="0" applyProtection="0">
      <alignment horizontal="right" vertical="center"/>
    </xf>
    <xf numFmtId="4" fontId="45" fillId="91" borderId="101" applyNumberFormat="0" applyProtection="0">
      <alignment horizontal="left" vertical="center" indent="1"/>
    </xf>
    <xf numFmtId="4" fontId="45" fillId="91" borderId="101" applyNumberFormat="0" applyProtection="0">
      <alignment horizontal="left" vertical="center" indent="1"/>
    </xf>
    <xf numFmtId="4" fontId="46" fillId="91" borderId="101" applyNumberFormat="0" applyProtection="0">
      <alignment vertical="center"/>
    </xf>
    <xf numFmtId="4" fontId="102" fillId="108" borderId="101" applyNumberFormat="0" applyProtection="0">
      <alignment vertical="center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top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108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top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99" borderId="101" applyNumberFormat="0" applyProtection="0">
      <alignment horizontal="left" vertical="center" indent="1"/>
    </xf>
    <xf numFmtId="0" fontId="12" fillId="107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0" fontId="12" fillId="82" borderId="101" applyNumberFormat="0" applyProtection="0">
      <alignment horizontal="left" vertical="top" indent="1"/>
    </xf>
    <xf numFmtId="4" fontId="99" fillId="56" borderId="101" applyNumberFormat="0" applyProtection="0">
      <alignment vertical="center"/>
    </xf>
    <xf numFmtId="4" fontId="99" fillId="56" borderId="101" applyNumberFormat="0" applyProtection="0">
      <alignment vertical="center"/>
    </xf>
    <xf numFmtId="4" fontId="49" fillId="57" borderId="101" applyNumberFormat="0" applyProtection="0">
      <alignment vertical="center"/>
    </xf>
    <xf numFmtId="0" fontId="12" fillId="30" borderId="100" applyNumberFormat="0" applyProtection="0">
      <alignment horizontal="left" vertical="center" indent="1"/>
    </xf>
    <xf numFmtId="0" fontId="12" fillId="87" borderId="100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12" fillId="85" borderId="100" applyNumberFormat="0" applyProtection="0">
      <alignment horizontal="left" vertical="center" indent="1"/>
    </xf>
    <xf numFmtId="0" fontId="12" fillId="82" borderId="101" applyNumberFormat="0" applyProtection="0">
      <alignment horizontal="left" vertical="center" indent="1"/>
    </xf>
    <xf numFmtId="0" fontId="12" fillId="82" borderId="101" applyNumberFormat="0" applyProtection="0">
      <alignment horizontal="left" vertical="top" indent="1"/>
    </xf>
    <xf numFmtId="4" fontId="32" fillId="77" borderId="98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32" fillId="77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4" fontId="32" fillId="83" borderId="98" applyNumberFormat="0" applyProtection="0">
      <alignment horizontal="right" vertical="center"/>
    </xf>
    <xf numFmtId="0" fontId="32" fillId="86" borderId="98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32" fillId="86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8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9" borderId="98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0" fontId="32" fillId="84" borderId="98" applyNumberFormat="0" applyProtection="0">
      <alignment horizontal="left" vertical="center" indent="1"/>
    </xf>
    <xf numFmtId="4" fontId="32" fillId="0" borderId="98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4" fontId="32" fillId="0" borderId="98" applyNumberFormat="0" applyProtection="0">
      <alignment horizontal="right" vertical="center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  <xf numFmtId="4" fontId="32" fillId="59" borderId="98" applyNumberFormat="0" applyProtection="0">
      <alignment horizontal="left" vertical="center" indent="1"/>
    </xf>
  </cellStyleXfs>
  <cellXfs count="397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5" fillId="0" borderId="0" xfId="0" applyFont="1"/>
    <xf numFmtId="0" fontId="6" fillId="0" borderId="0" xfId="4" applyFont="1"/>
    <xf numFmtId="0" fontId="7" fillId="0" borderId="0" xfId="4" quotePrefix="1" applyFont="1" applyAlignment="1">
      <alignment horizontal="center"/>
    </xf>
    <xf numFmtId="0" fontId="7" fillId="0" borderId="0" xfId="4" applyFont="1"/>
    <xf numFmtId="0" fontId="8" fillId="0" borderId="0" xfId="0" applyFont="1" applyAlignment="1">
      <alignment horizontal="center"/>
    </xf>
    <xf numFmtId="0" fontId="7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164" fontId="6" fillId="0" borderId="0" xfId="5" applyNumberFormat="1" applyFont="1"/>
    <xf numFmtId="165" fontId="6" fillId="0" borderId="0" xfId="6" applyNumberFormat="1" applyFont="1"/>
    <xf numFmtId="165" fontId="6" fillId="0" borderId="0" xfId="6" applyNumberFormat="1" applyFont="1" applyBorder="1"/>
    <xf numFmtId="0" fontId="3" fillId="0" borderId="0" xfId="4" applyFont="1"/>
    <xf numFmtId="164" fontId="6" fillId="0" borderId="0" xfId="4" applyNumberFormat="1" applyFont="1"/>
    <xf numFmtId="0" fontId="10" fillId="0" borderId="0" xfId="4" applyFont="1" applyAlignment="1">
      <alignment horizontal="center"/>
    </xf>
    <xf numFmtId="0" fontId="8" fillId="0" borderId="0" xfId="4" applyFont="1"/>
    <xf numFmtId="0" fontId="4" fillId="0" borderId="0" xfId="0" applyFont="1"/>
    <xf numFmtId="0" fontId="16" fillId="0" borderId="0" xfId="0" applyFont="1" applyAlignment="1">
      <alignment horizontal="center"/>
    </xf>
    <xf numFmtId="0" fontId="8" fillId="0" borderId="0" xfId="8" applyFont="1" applyAlignment="1">
      <alignment vertical="center"/>
    </xf>
    <xf numFmtId="0" fontId="8" fillId="0" borderId="0" xfId="8" applyFont="1" applyAlignment="1">
      <alignment horizontal="center" vertical="center"/>
    </xf>
    <xf numFmtId="0" fontId="8" fillId="0" borderId="0" xfId="8" applyFont="1" applyAlignment="1">
      <alignment horizontal="left" vertical="center"/>
    </xf>
    <xf numFmtId="0" fontId="8" fillId="0" borderId="0" xfId="8" quotePrefix="1" applyFont="1" applyAlignment="1">
      <alignment vertical="center"/>
    </xf>
    <xf numFmtId="0" fontId="14" fillId="0" borderId="0" xfId="8" quotePrefix="1" applyFont="1" applyAlignment="1">
      <alignment horizontal="center" vertical="center"/>
    </xf>
    <xf numFmtId="0" fontId="15" fillId="0" borderId="0" xfId="8" applyFont="1" applyAlignment="1">
      <alignment horizontal="left" vertical="center"/>
    </xf>
    <xf numFmtId="0" fontId="15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3" fillId="0" borderId="0" xfId="0" applyFont="1" applyAlignment="1">
      <alignment horizontal="right"/>
    </xf>
    <xf numFmtId="0" fontId="4" fillId="0" borderId="0" xfId="8" quotePrefix="1" applyFont="1" applyAlignment="1">
      <alignment horizontal="center" vertical="center"/>
    </xf>
    <xf numFmtId="166" fontId="8" fillId="0" borderId="0" xfId="8" applyNumberFormat="1" applyFont="1" applyAlignment="1">
      <alignment horizontal="center" vertical="center"/>
    </xf>
    <xf numFmtId="0" fontId="11" fillId="0" borderId="0" xfId="8" applyFont="1" applyAlignment="1">
      <alignment horizontal="center" vertical="center"/>
    </xf>
    <xf numFmtId="5" fontId="8" fillId="0" borderId="0" xfId="8" applyNumberFormat="1" applyFont="1" applyAlignment="1">
      <alignment horizontal="center" vertical="center"/>
    </xf>
    <xf numFmtId="3" fontId="8" fillId="0" borderId="0" xfId="8" applyNumberFormat="1" applyFont="1" applyAlignment="1">
      <alignment vertical="center"/>
    </xf>
    <xf numFmtId="0" fontId="11" fillId="0" borderId="0" xfId="8" applyFont="1" applyAlignment="1">
      <alignment horizontal="left" vertical="center"/>
    </xf>
    <xf numFmtId="165" fontId="8" fillId="0" borderId="0" xfId="14" applyNumberFormat="1" applyFont="1" applyFill="1" applyAlignment="1">
      <alignment horizontal="right" vertical="center"/>
    </xf>
    <xf numFmtId="0" fontId="21" fillId="0" borderId="0" xfId="8" applyFont="1" applyAlignment="1">
      <alignment vertical="center"/>
    </xf>
    <xf numFmtId="0" fontId="8" fillId="0" borderId="0" xfId="2" applyNumberFormat="1" applyFont="1" applyAlignment="1">
      <alignment horizontal="center" vertical="center"/>
    </xf>
    <xf numFmtId="165" fontId="8" fillId="0" borderId="0" xfId="14" applyNumberFormat="1" applyFont="1" applyFill="1" applyAlignment="1">
      <alignment vertical="center"/>
    </xf>
    <xf numFmtId="5" fontId="4" fillId="0" borderId="0" xfId="8" applyNumberFormat="1" applyFont="1" applyAlignment="1" applyProtection="1">
      <alignment horizontal="center" vertical="center"/>
      <protection locked="0"/>
    </xf>
    <xf numFmtId="165" fontId="8" fillId="0" borderId="0" xfId="14" applyNumberFormat="1" applyFont="1" applyFill="1" applyAlignment="1" applyProtection="1">
      <alignment horizontal="center" vertical="center"/>
    </xf>
    <xf numFmtId="165" fontId="8" fillId="2" borderId="0" xfId="1" applyNumberFormat="1" applyFont="1" applyFill="1" applyAlignment="1">
      <alignment vertical="center"/>
    </xf>
    <xf numFmtId="165" fontId="8" fillId="0" borderId="0" xfId="14" applyNumberFormat="1" applyFont="1" applyFill="1" applyBorder="1" applyAlignment="1" applyProtection="1">
      <alignment horizontal="right" vertical="center"/>
    </xf>
    <xf numFmtId="6" fontId="8" fillId="0" borderId="0" xfId="8" applyNumberFormat="1" applyFont="1" applyAlignment="1">
      <alignment horizontal="right" vertical="center"/>
    </xf>
    <xf numFmtId="167" fontId="8" fillId="2" borderId="0" xfId="15" applyNumberFormat="1" applyFont="1" applyFill="1" applyAlignment="1">
      <alignment horizontal="right" vertical="center"/>
    </xf>
    <xf numFmtId="164" fontId="8" fillId="0" borderId="0" xfId="13" applyNumberFormat="1" applyFont="1" applyFill="1" applyAlignment="1" applyProtection="1">
      <alignment horizontal="right" vertical="center"/>
    </xf>
    <xf numFmtId="164" fontId="8" fillId="2" borderId="0" xfId="13" applyNumberFormat="1" applyFont="1" applyFill="1" applyAlignment="1" applyProtection="1">
      <alignment horizontal="right" vertical="center"/>
    </xf>
    <xf numFmtId="165" fontId="8" fillId="2" borderId="0" xfId="14" applyNumberFormat="1" applyFont="1" applyFill="1" applyBorder="1" applyAlignment="1" applyProtection="1">
      <alignment horizontal="right" vertical="center"/>
    </xf>
    <xf numFmtId="165" fontId="8" fillId="2" borderId="0" xfId="1" applyNumberFormat="1" applyFont="1" applyFill="1" applyBorder="1" applyAlignment="1" applyProtection="1">
      <alignment horizontal="right" vertical="center"/>
    </xf>
    <xf numFmtId="164" fontId="11" fillId="0" borderId="0" xfId="13" quotePrefix="1" applyNumberFormat="1" applyFont="1" applyFill="1" applyBorder="1" applyAlignment="1">
      <alignment horizontal="right" vertical="center"/>
    </xf>
    <xf numFmtId="164" fontId="8" fillId="2" borderId="0" xfId="2" quotePrefix="1" applyNumberFormat="1" applyFont="1" applyFill="1" applyBorder="1" applyAlignment="1">
      <alignment horizontal="right" vertical="center"/>
    </xf>
    <xf numFmtId="164" fontId="8" fillId="0" borderId="0" xfId="13" quotePrefix="1" applyNumberFormat="1" applyFont="1" applyFill="1" applyBorder="1" applyAlignment="1">
      <alignment horizontal="right" vertical="center"/>
    </xf>
    <xf numFmtId="0" fontId="14" fillId="0" borderId="0" xfId="8" applyFont="1" applyAlignment="1">
      <alignment vertical="center"/>
    </xf>
    <xf numFmtId="164" fontId="8" fillId="0" borderId="0" xfId="2" applyNumberFormat="1" applyFont="1" applyFill="1" applyBorder="1" applyAlignment="1" applyProtection="1">
      <alignment horizontal="right" vertical="center"/>
    </xf>
    <xf numFmtId="164" fontId="8" fillId="0" borderId="0" xfId="13" applyNumberFormat="1" applyFont="1" applyFill="1" applyBorder="1" applyAlignment="1" applyProtection="1">
      <alignment horizontal="right" vertical="center"/>
    </xf>
    <xf numFmtId="164" fontId="8" fillId="2" borderId="0" xfId="2" applyNumberFormat="1" applyFont="1" applyFill="1" applyBorder="1" applyAlignment="1" applyProtection="1">
      <alignment horizontal="right" vertical="center"/>
    </xf>
    <xf numFmtId="43" fontId="8" fillId="0" borderId="0" xfId="14" applyFont="1" applyFill="1" applyBorder="1" applyAlignment="1" applyProtection="1">
      <alignment horizontal="right" vertical="center"/>
    </xf>
    <xf numFmtId="165" fontId="8" fillId="0" borderId="0" xfId="1" applyNumberFormat="1" applyFont="1" applyFill="1" applyAlignment="1">
      <alignment horizontal="right" vertical="center"/>
    </xf>
    <xf numFmtId="167" fontId="8" fillId="2" borderId="0" xfId="15" quotePrefix="1" applyNumberFormat="1" applyFont="1" applyFill="1" applyBorder="1" applyAlignment="1">
      <alignment horizontal="right" vertical="center"/>
    </xf>
    <xf numFmtId="164" fontId="8" fillId="0" borderId="0" xfId="2" quotePrefix="1" applyNumberFormat="1" applyFont="1" applyFill="1" applyBorder="1" applyAlignment="1">
      <alignment horizontal="right" vertical="center"/>
    </xf>
    <xf numFmtId="164" fontId="4" fillId="0" borderId="0" xfId="13" quotePrefix="1" applyNumberFormat="1" applyFont="1" applyFill="1" applyBorder="1" applyAlignment="1">
      <alignment horizontal="right" vertical="center"/>
    </xf>
    <xf numFmtId="0" fontId="8" fillId="0" borderId="0" xfId="8" applyFont="1" applyAlignment="1" applyProtection="1">
      <alignment horizontal="center" vertical="center"/>
      <protection locked="0"/>
    </xf>
    <xf numFmtId="0" fontId="19" fillId="0" borderId="0" xfId="8" applyFont="1" applyAlignment="1">
      <alignment horizontal="left" vertical="center"/>
    </xf>
    <xf numFmtId="164" fontId="8" fillId="2" borderId="0" xfId="13" applyNumberFormat="1" applyFont="1" applyFill="1" applyBorder="1" applyAlignment="1" applyProtection="1">
      <alignment horizontal="center" vertical="center"/>
    </xf>
    <xf numFmtId="165" fontId="8" fillId="2" borderId="0" xfId="1" applyNumberFormat="1" applyFont="1" applyFill="1" applyBorder="1" applyAlignment="1" applyProtection="1">
      <alignment horizontal="center" vertical="center"/>
    </xf>
    <xf numFmtId="165" fontId="8" fillId="0" borderId="0" xfId="14" applyNumberFormat="1" applyFont="1" applyFill="1" applyAlignment="1" applyProtection="1">
      <alignment horizontal="right" vertical="center"/>
    </xf>
    <xf numFmtId="165" fontId="8" fillId="0" borderId="0" xfId="14" applyNumberFormat="1" applyFont="1" applyFill="1" applyBorder="1" applyAlignment="1" applyProtection="1">
      <alignment horizontal="center" vertical="center"/>
    </xf>
    <xf numFmtId="164" fontId="8" fillId="2" borderId="0" xfId="2" applyNumberFormat="1" applyFont="1" applyFill="1" applyBorder="1" applyAlignment="1" applyProtection="1">
      <alignment horizontal="center" vertical="center"/>
    </xf>
    <xf numFmtId="0" fontId="8" fillId="0" borderId="0" xfId="8" quotePrefix="1" applyFont="1" applyAlignment="1">
      <alignment horizontal="center" vertical="center"/>
    </xf>
    <xf numFmtId="6" fontId="11" fillId="0" borderId="0" xfId="8" applyNumberFormat="1" applyFont="1" applyAlignment="1">
      <alignment horizontal="left" vertical="center"/>
    </xf>
    <xf numFmtId="6" fontId="8" fillId="0" borderId="0" xfId="8" applyNumberFormat="1" applyFont="1" applyAlignment="1">
      <alignment vertical="center"/>
    </xf>
    <xf numFmtId="10" fontId="8" fillId="0" borderId="0" xfId="15" applyNumberFormat="1" applyFont="1" applyAlignment="1">
      <alignment vertical="center"/>
    </xf>
    <xf numFmtId="164" fontId="8" fillId="0" borderId="0" xfId="8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quotePrefix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4" applyFont="1" applyAlignment="1">
      <alignment horizontal="centerContinuous" vertical="center"/>
    </xf>
    <xf numFmtId="165" fontId="6" fillId="0" borderId="0" xfId="1" applyNumberFormat="1" applyFont="1" applyBorder="1"/>
    <xf numFmtId="165" fontId="6" fillId="0" borderId="0" xfId="1" applyNumberFormat="1" applyFont="1"/>
    <xf numFmtId="0" fontId="2" fillId="0" borderId="0" xfId="4" applyFont="1" applyAlignment="1">
      <alignment horizontal="centerContinuous"/>
    </xf>
    <xf numFmtId="0" fontId="6" fillId="0" borderId="0" xfId="4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16" applyFont="1" applyAlignment="1">
      <alignment horizontal="left" vertical="center"/>
    </xf>
    <xf numFmtId="1" fontId="8" fillId="0" borderId="0" xfId="16" applyNumberFormat="1" applyFont="1" applyAlignment="1">
      <alignment horizontal="center" vertical="center"/>
    </xf>
    <xf numFmtId="164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10" fontId="8" fillId="3" borderId="0" xfId="3" applyNumberFormat="1" applyFont="1" applyFill="1" applyBorder="1"/>
    <xf numFmtId="10" fontId="6" fillId="0" borderId="0" xfId="3" applyNumberFormat="1" applyFont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5" fontId="6" fillId="0" borderId="0" xfId="1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right" vertical="center"/>
    </xf>
    <xf numFmtId="169" fontId="6" fillId="0" borderId="0" xfId="2" applyNumberFormat="1" applyFont="1" applyBorder="1" applyAlignment="1">
      <alignment vertical="center"/>
    </xf>
    <xf numFmtId="169" fontId="6" fillId="0" borderId="0" xfId="2" applyNumberFormat="1" applyFont="1" applyAlignment="1">
      <alignment vertical="center"/>
    </xf>
    <xf numFmtId="169" fontId="8" fillId="0" borderId="0" xfId="2" applyNumberFormat="1" applyFont="1" applyFill="1" applyAlignment="1">
      <alignment vertical="center"/>
    </xf>
    <xf numFmtId="170" fontId="6" fillId="0" borderId="0" xfId="0" applyNumberFormat="1" applyFont="1" applyAlignment="1">
      <alignment vertical="center"/>
    </xf>
    <xf numFmtId="170" fontId="8" fillId="0" borderId="0" xfId="0" applyNumberFormat="1" applyFont="1" applyAlignment="1">
      <alignment vertical="center"/>
    </xf>
    <xf numFmtId="0" fontId="14" fillId="0" borderId="0" xfId="18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8" fillId="2" borderId="76" xfId="1" applyNumberFormat="1" applyFont="1" applyFill="1" applyBorder="1" applyAlignment="1" applyProtection="1">
      <alignment horizontal="right" vertical="center"/>
    </xf>
    <xf numFmtId="0" fontId="8" fillId="0" borderId="76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164" fontId="4" fillId="2" borderId="0" xfId="2" applyNumberFormat="1" applyFont="1" applyFill="1" applyAlignment="1">
      <alignment horizontal="right" vertical="center"/>
    </xf>
    <xf numFmtId="0" fontId="9" fillId="0" borderId="0" xfId="0" applyFont="1"/>
    <xf numFmtId="165" fontId="6" fillId="0" borderId="0" xfId="1" applyNumberFormat="1" applyFont="1" applyBorder="1" applyAlignment="1">
      <alignment horizontal="right" vertical="center"/>
    </xf>
    <xf numFmtId="0" fontId="8" fillId="0" borderId="76" xfId="16" applyFont="1" applyBorder="1" applyAlignment="1">
      <alignment horizontal="left" vertical="center"/>
    </xf>
    <xf numFmtId="1" fontId="8" fillId="0" borderId="76" xfId="16" applyNumberFormat="1" applyFont="1" applyBorder="1" applyAlignment="1">
      <alignment horizontal="center" vertical="center"/>
    </xf>
    <xf numFmtId="165" fontId="6" fillId="0" borderId="76" xfId="1" applyNumberFormat="1" applyFont="1" applyFill="1" applyBorder="1" applyAlignment="1">
      <alignment vertical="center"/>
    </xf>
    <xf numFmtId="10" fontId="8" fillId="3" borderId="76" xfId="3" applyNumberFormat="1" applyFont="1" applyFill="1" applyBorder="1"/>
    <xf numFmtId="165" fontId="6" fillId="0" borderId="76" xfId="1" applyNumberFormat="1" applyFont="1" applyBorder="1" applyAlignment="1">
      <alignment horizontal="center" vertical="center"/>
    </xf>
    <xf numFmtId="165" fontId="6" fillId="0" borderId="76" xfId="1" applyNumberFormat="1" applyFont="1" applyBorder="1" applyAlignment="1">
      <alignment horizontal="right" vertical="center"/>
    </xf>
    <xf numFmtId="165" fontId="8" fillId="0" borderId="76" xfId="1" applyNumberFormat="1" applyFont="1" applyFill="1" applyBorder="1" applyAlignment="1">
      <alignment horizontal="right" vertical="center"/>
    </xf>
    <xf numFmtId="164" fontId="6" fillId="0" borderId="78" xfId="2" applyNumberFormat="1" applyFont="1" applyFill="1" applyBorder="1" applyAlignment="1">
      <alignment vertical="center"/>
    </xf>
    <xf numFmtId="164" fontId="8" fillId="0" borderId="78" xfId="2" applyNumberFormat="1" applyFont="1" applyFill="1" applyBorder="1" applyAlignment="1">
      <alignment vertical="center"/>
    </xf>
    <xf numFmtId="5" fontId="8" fillId="0" borderId="76" xfId="8" applyNumberFormat="1" applyFont="1" applyBorder="1" applyAlignment="1">
      <alignment horizontal="center" vertical="center"/>
    </xf>
    <xf numFmtId="0" fontId="8" fillId="0" borderId="76" xfId="8" applyFont="1" applyBorder="1" applyAlignment="1">
      <alignment horizontal="center" vertical="center"/>
    </xf>
    <xf numFmtId="165" fontId="8" fillId="2" borderId="76" xfId="1" applyNumberFormat="1" applyFont="1" applyFill="1" applyBorder="1" applyAlignment="1">
      <alignment horizontal="right" vertical="center"/>
    </xf>
    <xf numFmtId="165" fontId="8" fillId="2" borderId="76" xfId="14" applyNumberFormat="1" applyFont="1" applyFill="1" applyBorder="1" applyAlignment="1" applyProtection="1">
      <alignment horizontal="right" vertical="center"/>
    </xf>
    <xf numFmtId="164" fontId="8" fillId="2" borderId="76" xfId="2" applyNumberFormat="1" applyFont="1" applyFill="1" applyBorder="1" applyAlignment="1" applyProtection="1">
      <alignment horizontal="right" vertical="center"/>
    </xf>
    <xf numFmtId="164" fontId="8" fillId="0" borderId="118" xfId="2" applyNumberFormat="1" applyFont="1" applyFill="1" applyBorder="1" applyAlignment="1" applyProtection="1">
      <alignment horizontal="right" vertical="center"/>
    </xf>
    <xf numFmtId="167" fontId="8" fillId="4" borderId="76" xfId="15" applyNumberFormat="1" applyFont="1" applyFill="1" applyBorder="1" applyAlignment="1">
      <alignment horizontal="right" vertical="center"/>
    </xf>
    <xf numFmtId="164" fontId="8" fillId="0" borderId="78" xfId="13" quotePrefix="1" applyNumberFormat="1" applyFont="1" applyFill="1" applyBorder="1" applyAlignment="1">
      <alignment horizontal="right" vertical="center"/>
    </xf>
    <xf numFmtId="164" fontId="8" fillId="0" borderId="78" xfId="2" applyNumberFormat="1" applyFont="1" applyFill="1" applyBorder="1" applyAlignment="1" applyProtection="1">
      <alignment horizontal="right" vertical="center"/>
    </xf>
    <xf numFmtId="164" fontId="8" fillId="0" borderId="0" xfId="2" applyNumberFormat="1" applyFont="1" applyFill="1" applyBorder="1" applyAlignment="1">
      <alignment horizontal="right" vertical="center"/>
    </xf>
    <xf numFmtId="164" fontId="6" fillId="0" borderId="0" xfId="2" applyNumberFormat="1" applyFont="1" applyBorder="1" applyAlignment="1">
      <alignment horizontal="center" vertical="center"/>
    </xf>
    <xf numFmtId="0" fontId="8" fillId="0" borderId="76" xfId="0" applyFont="1" applyBorder="1" applyAlignment="1">
      <alignment horizontal="center"/>
    </xf>
    <xf numFmtId="165" fontId="6" fillId="0" borderId="76" xfId="6" applyNumberFormat="1" applyFont="1" applyBorder="1"/>
    <xf numFmtId="165" fontId="6" fillId="0" borderId="76" xfId="1" applyNumberFormat="1" applyFont="1" applyBorder="1"/>
    <xf numFmtId="164" fontId="3" fillId="0" borderId="78" xfId="5" applyNumberFormat="1" applyFont="1" applyBorder="1"/>
    <xf numFmtId="164" fontId="8" fillId="0" borderId="119" xfId="2" applyNumberFormat="1" applyFont="1" applyFill="1" applyBorder="1" applyAlignment="1" applyProtection="1">
      <alignment horizontal="right" vertical="center"/>
    </xf>
    <xf numFmtId="164" fontId="8" fillId="0" borderId="119" xfId="2" quotePrefix="1" applyNumberFormat="1" applyFont="1" applyFill="1" applyBorder="1" applyAlignment="1">
      <alignment horizontal="right" vertical="center"/>
    </xf>
    <xf numFmtId="164" fontId="8" fillId="0" borderId="119" xfId="13" applyNumberFormat="1" applyFont="1" applyFill="1" applyBorder="1" applyAlignment="1" applyProtection="1">
      <alignment horizontal="center" vertical="center"/>
    </xf>
    <xf numFmtId="0" fontId="4" fillId="0" borderId="76" xfId="16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116" borderId="0" xfId="0" applyFont="1" applyFill="1" applyAlignment="1">
      <alignment horizontal="center" vertical="center"/>
    </xf>
    <xf numFmtId="0" fontId="6" fillId="116" borderId="0" xfId="0" applyFont="1" applyFill="1" applyAlignment="1">
      <alignment vertical="center"/>
    </xf>
    <xf numFmtId="0" fontId="128" fillId="0" borderId="0" xfId="0" applyFont="1"/>
    <xf numFmtId="164" fontId="6" fillId="0" borderId="0" xfId="0" applyNumberFormat="1" applyFont="1" applyAlignment="1">
      <alignment vertical="center"/>
    </xf>
    <xf numFmtId="0" fontId="129" fillId="0" borderId="0" xfId="0" applyFont="1" applyAlignment="1">
      <alignment horizontal="center"/>
    </xf>
    <xf numFmtId="0" fontId="130" fillId="0" borderId="0" xfId="0" applyFont="1" applyAlignment="1">
      <alignment horizontal="center"/>
    </xf>
    <xf numFmtId="0" fontId="129" fillId="0" borderId="76" xfId="0" applyFont="1" applyBorder="1" applyAlignment="1">
      <alignment horizontal="center"/>
    </xf>
    <xf numFmtId="0" fontId="130" fillId="0" borderId="0" xfId="0" applyFont="1" applyAlignment="1">
      <alignment horizontal="center" wrapText="1"/>
    </xf>
    <xf numFmtId="0" fontId="11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5" fontId="8" fillId="0" borderId="76" xfId="0" applyNumberFormat="1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8" fillId="3" borderId="0" xfId="2" applyNumberFormat="1" applyFont="1" applyFill="1" applyAlignment="1" applyProtection="1">
      <alignment vertical="center"/>
      <protection locked="0"/>
    </xf>
    <xf numFmtId="0" fontId="131" fillId="0" borderId="0" xfId="0" applyFont="1" applyAlignment="1">
      <alignment horizontal="center" vertical="center" wrapText="1"/>
    </xf>
    <xf numFmtId="165" fontId="8" fillId="3" borderId="0" xfId="1" applyNumberFormat="1" applyFont="1" applyFill="1" applyAlignment="1" applyProtection="1">
      <alignment vertical="center"/>
      <protection locked="0"/>
    </xf>
    <xf numFmtId="165" fontId="8" fillId="3" borderId="0" xfId="1" applyNumberFormat="1" applyFont="1" applyFill="1" applyBorder="1" applyAlignment="1" applyProtection="1">
      <alignment vertical="center"/>
      <protection locked="0"/>
    </xf>
    <xf numFmtId="165" fontId="8" fillId="3" borderId="76" xfId="1" applyNumberFormat="1" applyFont="1" applyFill="1" applyBorder="1" applyAlignment="1" applyProtection="1">
      <alignment vertical="center"/>
      <protection locked="0"/>
    </xf>
    <xf numFmtId="164" fontId="8" fillId="0" borderId="119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5" fontId="8" fillId="0" borderId="0" xfId="1" applyNumberFormat="1" applyFont="1" applyAlignment="1">
      <alignment vertical="center"/>
    </xf>
    <xf numFmtId="0" fontId="132" fillId="0" borderId="0" xfId="0" applyFont="1" applyAlignment="1">
      <alignment horizontal="center" vertical="center" wrapText="1"/>
    </xf>
    <xf numFmtId="164" fontId="8" fillId="0" borderId="117" xfId="2" applyNumberFormat="1" applyFont="1" applyBorder="1" applyAlignment="1" applyProtection="1">
      <alignment vertical="center"/>
      <protection locked="0"/>
    </xf>
    <xf numFmtId="164" fontId="8" fillId="0" borderId="0" xfId="2" applyNumberFormat="1" applyFont="1" applyBorder="1" applyAlignment="1" applyProtection="1">
      <alignment vertical="center"/>
      <protection locked="0"/>
    </xf>
    <xf numFmtId="10" fontId="8" fillId="0" borderId="78" xfId="3" applyNumberFormat="1" applyFont="1" applyBorder="1" applyAlignment="1">
      <alignment horizontal="right" vertical="center"/>
    </xf>
    <xf numFmtId="10" fontId="8" fillId="0" borderId="0" xfId="3" applyNumberFormat="1" applyFont="1" applyBorder="1" applyAlignment="1">
      <alignment horizontal="right" vertical="center"/>
    </xf>
    <xf numFmtId="164" fontId="8" fillId="3" borderId="76" xfId="2" applyNumberFormat="1" applyFont="1" applyFill="1" applyBorder="1" applyAlignment="1" applyProtection="1">
      <alignment vertical="center"/>
      <protection locked="0"/>
    </xf>
    <xf numFmtId="164" fontId="8" fillId="0" borderId="0" xfId="0" applyNumberFormat="1" applyFont="1" applyAlignment="1">
      <alignment vertical="center"/>
    </xf>
    <xf numFmtId="165" fontId="8" fillId="0" borderId="0" xfId="1" applyNumberFormat="1" applyFont="1" applyFill="1" applyAlignment="1" applyProtection="1">
      <alignment vertical="center"/>
      <protection locked="0"/>
    </xf>
    <xf numFmtId="164" fontId="8" fillId="0" borderId="118" xfId="2" applyNumberFormat="1" applyFont="1" applyBorder="1" applyAlignment="1" applyProtection="1">
      <alignment vertical="center"/>
    </xf>
    <xf numFmtId="164" fontId="8" fillId="0" borderId="0" xfId="2" applyNumberFormat="1" applyFont="1" applyBorder="1" applyAlignment="1" applyProtection="1">
      <alignment vertical="center"/>
    </xf>
    <xf numFmtId="0" fontId="8" fillId="0" borderId="115" xfId="0" applyFont="1" applyBorder="1" applyAlignment="1">
      <alignment horizontal="center" vertical="center"/>
    </xf>
    <xf numFmtId="0" fontId="8" fillId="0" borderId="115" xfId="0" applyFont="1" applyBorder="1" applyAlignment="1">
      <alignment vertical="center"/>
    </xf>
    <xf numFmtId="0" fontId="8" fillId="0" borderId="115" xfId="0" applyFont="1" applyBorder="1" applyAlignment="1">
      <alignment horizontal="center" vertical="center" wrapText="1"/>
    </xf>
    <xf numFmtId="10" fontId="8" fillId="3" borderId="78" xfId="3" applyNumberFormat="1" applyFont="1" applyFill="1" applyBorder="1" applyAlignment="1">
      <alignment vertical="center"/>
    </xf>
    <xf numFmtId="164" fontId="8" fillId="0" borderId="0" xfId="2" applyNumberFormat="1" applyFont="1" applyFill="1" applyAlignment="1">
      <alignment vertical="center"/>
    </xf>
    <xf numFmtId="10" fontId="8" fillId="0" borderId="0" xfId="3" applyNumberFormat="1" applyFont="1" applyFill="1" applyAlignment="1">
      <alignment horizontal="right" vertical="center"/>
    </xf>
    <xf numFmtId="10" fontId="8" fillId="0" borderId="0" xfId="0" applyNumberFormat="1" applyFont="1" applyAlignment="1">
      <alignment horizontal="right" vertical="center"/>
    </xf>
    <xf numFmtId="10" fontId="8" fillId="0" borderId="0" xfId="3" applyNumberFormat="1" applyFont="1" applyAlignment="1">
      <alignment horizontal="right" vertical="center"/>
    </xf>
    <xf numFmtId="165" fontId="8" fillId="0" borderId="0" xfId="1" applyNumberFormat="1" applyFont="1" applyFill="1" applyAlignment="1">
      <alignment vertical="center"/>
    </xf>
    <xf numFmtId="10" fontId="8" fillId="0" borderId="76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vertical="center"/>
    </xf>
    <xf numFmtId="10" fontId="8" fillId="0" borderId="76" xfId="3" applyNumberFormat="1" applyFont="1" applyBorder="1" applyAlignment="1">
      <alignment horizontal="right" vertical="center"/>
    </xf>
    <xf numFmtId="164" fontId="8" fillId="0" borderId="118" xfId="0" applyNumberFormat="1" applyFont="1" applyBorder="1" applyAlignment="1">
      <alignment vertical="center"/>
    </xf>
    <xf numFmtId="10" fontId="8" fillId="0" borderId="78" xfId="3" applyNumberFormat="1" applyFont="1" applyFill="1" applyBorder="1" applyAlignment="1">
      <alignment horizontal="right" vertical="center"/>
    </xf>
    <xf numFmtId="10" fontId="8" fillId="4" borderId="0" xfId="0" applyNumberFormat="1" applyFont="1" applyFill="1" applyAlignment="1">
      <alignment horizontal="right" vertical="center"/>
    </xf>
    <xf numFmtId="10" fontId="8" fillId="0" borderId="0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5" fontId="8" fillId="0" borderId="0" xfId="0" applyNumberFormat="1" applyFont="1" applyAlignment="1">
      <alignment horizontal="center" vertical="center" wrapText="1"/>
    </xf>
    <xf numFmtId="0" fontId="19" fillId="0" borderId="115" xfId="0" applyFont="1" applyBorder="1" applyAlignment="1">
      <alignment vertical="center"/>
    </xf>
    <xf numFmtId="10" fontId="8" fillId="0" borderId="115" xfId="3" applyNumberFormat="1" applyFont="1" applyBorder="1" applyAlignment="1">
      <alignment horizontal="right" vertical="center"/>
    </xf>
    <xf numFmtId="5" fontId="8" fillId="0" borderId="0" xfId="0" applyNumberFormat="1" applyFont="1" applyAlignment="1" applyProtection="1">
      <alignment vertical="center"/>
      <protection locked="0"/>
    </xf>
    <xf numFmtId="0" fontId="13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5" fontId="8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8" fontId="8" fillId="0" borderId="0" xfId="0" applyNumberFormat="1" applyFont="1" applyAlignment="1">
      <alignment horizontal="center" vertical="center" wrapText="1"/>
    </xf>
    <xf numFmtId="10" fontId="8" fillId="2" borderId="0" xfId="3" applyNumberFormat="1" applyFont="1" applyFill="1" applyAlignment="1">
      <alignment horizontal="right" vertical="center"/>
    </xf>
    <xf numFmtId="164" fontId="8" fillId="2" borderId="0" xfId="2" applyNumberFormat="1" applyFont="1" applyFill="1" applyAlignment="1">
      <alignment horizontal="center" vertical="center"/>
    </xf>
    <xf numFmtId="164" fontId="8" fillId="3" borderId="0" xfId="2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0" fontId="8" fillId="0" borderId="0" xfId="3" applyNumberFormat="1" applyFont="1" applyAlignment="1">
      <alignment vertical="center"/>
    </xf>
    <xf numFmtId="0" fontId="8" fillId="3" borderId="76" xfId="3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167" fontId="8" fillId="0" borderId="0" xfId="3" applyNumberFormat="1" applyFont="1" applyAlignment="1">
      <alignment horizontal="right" vertical="center"/>
    </xf>
    <xf numFmtId="167" fontId="4" fillId="0" borderId="0" xfId="3" applyNumberFormat="1" applyFont="1" applyAlignment="1">
      <alignment vertical="center"/>
    </xf>
    <xf numFmtId="0" fontId="8" fillId="0" borderId="0" xfId="0" quotePrefix="1" applyFont="1" applyAlignment="1">
      <alignment vertical="center"/>
    </xf>
    <xf numFmtId="168" fontId="8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8" fillId="0" borderId="0" xfId="2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right" vertical="center"/>
    </xf>
    <xf numFmtId="167" fontId="8" fillId="0" borderId="0" xfId="3" applyNumberFormat="1" applyFont="1" applyFill="1" applyAlignment="1">
      <alignment horizontal="right" vertical="center"/>
    </xf>
    <xf numFmtId="9" fontId="8" fillId="0" borderId="0" xfId="3" applyFont="1" applyAlignment="1">
      <alignment horizontal="right" vertical="center"/>
    </xf>
    <xf numFmtId="167" fontId="8" fillId="0" borderId="76" xfId="3" applyNumberFormat="1" applyFont="1" applyBorder="1" applyAlignment="1">
      <alignment horizontal="right" vertical="center"/>
    </xf>
    <xf numFmtId="167" fontId="8" fillId="2" borderId="76" xfId="3" applyNumberFormat="1" applyFont="1" applyFill="1" applyBorder="1" applyAlignment="1">
      <alignment horizontal="right" vertical="center"/>
    </xf>
    <xf numFmtId="167" fontId="8" fillId="0" borderId="78" xfId="3" applyNumberFormat="1" applyFont="1" applyBorder="1" applyAlignment="1">
      <alignment horizontal="right" vertical="center"/>
    </xf>
    <xf numFmtId="167" fontId="4" fillId="0" borderId="0" xfId="3" applyNumberFormat="1" applyFont="1" applyAlignment="1">
      <alignment horizontal="center" vertical="center"/>
    </xf>
    <xf numFmtId="167" fontId="8" fillId="0" borderId="0" xfId="0" applyNumberFormat="1" applyFont="1" applyAlignment="1">
      <alignment vertical="center"/>
    </xf>
    <xf numFmtId="164" fontId="8" fillId="4" borderId="0" xfId="2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200" fontId="8" fillId="0" borderId="0" xfId="0" applyNumberFormat="1" applyFont="1" applyAlignment="1">
      <alignment vertical="center"/>
    </xf>
    <xf numFmtId="167" fontId="8" fillId="0" borderId="0" xfId="3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5" fontId="4" fillId="0" borderId="0" xfId="0" applyNumberFormat="1" applyFont="1" applyAlignment="1" applyProtection="1">
      <alignment horizontal="center" vertical="center"/>
      <protection locked="0"/>
    </xf>
    <xf numFmtId="5" fontId="8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right" vertical="center" wrapText="1"/>
    </xf>
    <xf numFmtId="9" fontId="8" fillId="2" borderId="76" xfId="3" applyFont="1" applyFill="1" applyBorder="1" applyAlignment="1">
      <alignment horizontal="right" vertical="center"/>
    </xf>
    <xf numFmtId="10" fontId="8" fillId="2" borderId="76" xfId="3" applyNumberFormat="1" applyFont="1" applyFill="1" applyBorder="1" applyAlignment="1">
      <alignment horizontal="right" vertical="center"/>
    </xf>
    <xf numFmtId="167" fontId="8" fillId="2" borderId="76" xfId="0" applyNumberFormat="1" applyFont="1" applyFill="1" applyBorder="1" applyAlignment="1">
      <alignment horizontal="right" vertical="center"/>
    </xf>
    <xf numFmtId="167" fontId="8" fillId="0" borderId="78" xfId="0" applyNumberFormat="1" applyFont="1" applyBorder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167" fontId="8" fillId="0" borderId="115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8" fillId="0" borderId="0" xfId="0" applyFont="1"/>
    <xf numFmtId="165" fontId="4" fillId="0" borderId="0" xfId="0" applyNumberFormat="1" applyFont="1"/>
    <xf numFmtId="165" fontId="4" fillId="0" borderId="76" xfId="0" applyNumberFormat="1" applyFont="1" applyBorder="1"/>
    <xf numFmtId="9" fontId="8" fillId="0" borderId="0" xfId="3" applyFont="1"/>
    <xf numFmtId="164" fontId="8" fillId="0" borderId="0" xfId="7" applyNumberFormat="1" applyFont="1" applyFill="1" applyBorder="1" applyAlignment="1" applyProtection="1">
      <alignment horizontal="right"/>
    </xf>
    <xf numFmtId="164" fontId="4" fillId="0" borderId="0" xfId="7" applyNumberFormat="1" applyFont="1" applyFill="1" applyBorder="1" applyAlignment="1" applyProtection="1">
      <alignment horizontal="right"/>
    </xf>
    <xf numFmtId="164" fontId="8" fillId="0" borderId="0" xfId="2" applyNumberFormat="1" applyFont="1"/>
    <xf numFmtId="164" fontId="4" fillId="0" borderId="78" xfId="7" quotePrefix="1" applyNumberFormat="1" applyFont="1" applyFill="1" applyBorder="1" applyAlignment="1">
      <alignment horizontal="right"/>
    </xf>
    <xf numFmtId="164" fontId="8" fillId="2" borderId="0" xfId="13" applyNumberFormat="1" applyFont="1" applyFill="1" applyAlignment="1">
      <alignment horizontal="right" vertical="center"/>
    </xf>
    <xf numFmtId="165" fontId="8" fillId="2" borderId="0" xfId="14" applyNumberFormat="1" applyFont="1" applyFill="1" applyAlignment="1">
      <alignment horizontal="right" vertical="center"/>
    </xf>
    <xf numFmtId="164" fontId="8" fillId="2" borderId="0" xfId="2" applyNumberFormat="1" applyFont="1" applyFill="1" applyAlignment="1">
      <alignment horizontal="right" vertical="center"/>
    </xf>
    <xf numFmtId="164" fontId="8" fillId="0" borderId="119" xfId="13" applyNumberFormat="1" applyFont="1" applyFill="1" applyBorder="1" applyAlignment="1" applyProtection="1">
      <alignment horizontal="right" vertical="center"/>
    </xf>
    <xf numFmtId="167" fontId="8" fillId="2" borderId="76" xfId="15" applyNumberFormat="1" applyFont="1" applyFill="1" applyBorder="1" applyAlignment="1">
      <alignment horizontal="right" vertical="center"/>
    </xf>
    <xf numFmtId="44" fontId="8" fillId="0" borderId="0" xfId="0" applyNumberFormat="1" applyFont="1"/>
    <xf numFmtId="9" fontId="8" fillId="0" borderId="0" xfId="0" applyNumberFormat="1" applyFont="1"/>
    <xf numFmtId="164" fontId="8" fillId="0" borderId="76" xfId="0" applyNumberFormat="1" applyFont="1" applyBorder="1"/>
    <xf numFmtId="44" fontId="8" fillId="0" borderId="118" xfId="0" applyNumberFormat="1" applyFont="1" applyBorder="1"/>
    <xf numFmtId="44" fontId="8" fillId="0" borderId="0" xfId="2" applyFont="1"/>
    <xf numFmtId="9" fontId="8" fillId="0" borderId="76" xfId="0" applyNumberFormat="1" applyFont="1" applyBorder="1"/>
    <xf numFmtId="201" fontId="8" fillId="0" borderId="0" xfId="0" applyNumberFormat="1" applyFont="1"/>
    <xf numFmtId="201" fontId="8" fillId="0" borderId="118" xfId="0" applyNumberFormat="1" applyFont="1" applyBorder="1"/>
    <xf numFmtId="164" fontId="8" fillId="0" borderId="0" xfId="0" applyNumberFormat="1" applyFont="1"/>
    <xf numFmtId="201" fontId="8" fillId="0" borderId="78" xfId="0" applyNumberFormat="1" applyFont="1" applyBorder="1"/>
    <xf numFmtId="164" fontId="4" fillId="0" borderId="78" xfId="0" applyNumberFormat="1" applyFont="1" applyBorder="1"/>
    <xf numFmtId="164" fontId="8" fillId="2" borderId="0" xfId="13" applyNumberFormat="1" applyFont="1" applyFill="1" applyBorder="1" applyAlignment="1" applyProtection="1">
      <alignment horizontal="right" vertical="center"/>
      <protection locked="0"/>
    </xf>
    <xf numFmtId="165" fontId="8" fillId="2" borderId="0" xfId="14" applyNumberFormat="1" applyFont="1" applyFill="1" applyBorder="1" applyAlignment="1" applyProtection="1">
      <alignment horizontal="right" vertical="center"/>
      <protection locked="0"/>
    </xf>
    <xf numFmtId="164" fontId="8" fillId="2" borderId="0" xfId="13" applyNumberFormat="1" applyFont="1" applyFill="1" applyBorder="1" applyAlignment="1" applyProtection="1">
      <alignment horizontal="right" vertical="center"/>
    </xf>
    <xf numFmtId="165" fontId="8" fillId="2" borderId="76" xfId="14" applyNumberFormat="1" applyFont="1" applyFill="1" applyBorder="1" applyAlignment="1" applyProtection="1">
      <alignment horizontal="right" vertical="center"/>
      <protection locked="0"/>
    </xf>
    <xf numFmtId="164" fontId="8" fillId="0" borderId="78" xfId="13" applyNumberFormat="1" applyFont="1" applyFill="1" applyBorder="1" applyAlignment="1" applyProtection="1">
      <alignment horizontal="right" vertical="center"/>
    </xf>
    <xf numFmtId="164" fontId="8" fillId="0" borderId="0" xfId="2" applyNumberFormat="1" applyFont="1" applyBorder="1"/>
    <xf numFmtId="165" fontId="8" fillId="0" borderId="76" xfId="0" applyNumberFormat="1" applyFont="1" applyBorder="1"/>
    <xf numFmtId="164" fontId="8" fillId="0" borderId="0" xfId="2" applyNumberFormat="1" applyFont="1" applyFill="1" applyBorder="1" applyAlignment="1" applyProtection="1">
      <alignment horizontal="center"/>
    </xf>
    <xf numFmtId="43" fontId="8" fillId="0" borderId="76" xfId="1" applyFont="1" applyBorder="1"/>
    <xf numFmtId="44" fontId="8" fillId="0" borderId="0" xfId="2" applyFont="1" applyFill="1" applyBorder="1" applyAlignment="1" applyProtection="1">
      <alignment horizontal="right"/>
    </xf>
    <xf numFmtId="44" fontId="8" fillId="0" borderId="76" xfId="2" applyFont="1" applyFill="1" applyBorder="1" applyAlignment="1" applyProtection="1">
      <alignment horizontal="right"/>
    </xf>
    <xf numFmtId="43" fontId="8" fillId="0" borderId="76" xfId="1" applyFont="1" applyFill="1" applyBorder="1" applyAlignment="1" applyProtection="1">
      <alignment horizontal="right"/>
    </xf>
    <xf numFmtId="43" fontId="4" fillId="0" borderId="76" xfId="1" applyFont="1" applyFill="1" applyBorder="1" applyAlignment="1" applyProtection="1">
      <alignment horizontal="right"/>
    </xf>
    <xf numFmtId="165" fontId="8" fillId="2" borderId="0" xfId="14" applyNumberFormat="1" applyFont="1" applyFill="1" applyAlignment="1" applyProtection="1">
      <alignment horizontal="right" vertical="center"/>
    </xf>
    <xf numFmtId="164" fontId="8" fillId="0" borderId="117" xfId="13" applyNumberFormat="1" applyFont="1" applyFill="1" applyBorder="1" applyAlignment="1" applyProtection="1">
      <alignment horizontal="right" vertical="center"/>
    </xf>
    <xf numFmtId="164" fontId="8" fillId="0" borderId="118" xfId="13" applyNumberFormat="1" applyFont="1" applyFill="1" applyBorder="1" applyAlignment="1" applyProtection="1">
      <alignment horizontal="right" vertical="center"/>
    </xf>
    <xf numFmtId="164" fontId="8" fillId="0" borderId="117" xfId="7" applyNumberFormat="1" applyFont="1" applyFill="1" applyBorder="1" applyAlignment="1" applyProtection="1">
      <alignment horizontal="right"/>
    </xf>
    <xf numFmtId="164" fontId="8" fillId="0" borderId="118" xfId="7" applyNumberFormat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right"/>
    </xf>
    <xf numFmtId="166" fontId="4" fillId="0" borderId="0" xfId="0" applyNumberFormat="1" applyFont="1" applyAlignment="1">
      <alignment horizontal="center" wrapText="1"/>
    </xf>
    <xf numFmtId="5" fontId="8" fillId="0" borderId="76" xfId="0" applyNumberFormat="1" applyFont="1" applyBorder="1" applyAlignment="1">
      <alignment horizontal="center"/>
    </xf>
    <xf numFmtId="164" fontId="8" fillId="0" borderId="0" xfId="2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8" fillId="0" borderId="76" xfId="1" applyNumberFormat="1" applyFont="1" applyFill="1" applyBorder="1" applyAlignment="1">
      <alignment horizontal="center" vertical="center"/>
    </xf>
    <xf numFmtId="9" fontId="4" fillId="0" borderId="0" xfId="3" applyFont="1" applyFill="1" applyBorder="1" applyAlignment="1" applyProtection="1">
      <alignment horizontal="right"/>
    </xf>
    <xf numFmtId="9" fontId="4" fillId="0" borderId="76" xfId="0" applyNumberFormat="1" applyFont="1" applyBorder="1"/>
    <xf numFmtId="165" fontId="8" fillId="0" borderId="0" xfId="0" applyNumberFormat="1" applyFont="1"/>
    <xf numFmtId="164" fontId="8" fillId="0" borderId="0" xfId="7" applyNumberFormat="1" applyFont="1" applyFill="1" applyAlignment="1" applyProtection="1">
      <alignment horizontal="right"/>
    </xf>
    <xf numFmtId="164" fontId="8" fillId="0" borderId="76" xfId="7" applyNumberFormat="1" applyFont="1" applyFill="1" applyBorder="1" applyAlignment="1" applyProtection="1">
      <alignment horizontal="right"/>
    </xf>
    <xf numFmtId="164" fontId="8" fillId="0" borderId="76" xfId="2" applyNumberFormat="1" applyFont="1" applyBorder="1"/>
    <xf numFmtId="164" fontId="8" fillId="0" borderId="0" xfId="2" applyNumberFormat="1" applyFont="1" applyFill="1" applyBorder="1" applyAlignment="1" applyProtection="1">
      <alignment horizontal="right"/>
    </xf>
    <xf numFmtId="164" fontId="8" fillId="0" borderId="76" xfId="2" applyNumberFormat="1" applyFont="1" applyFill="1" applyBorder="1" applyAlignment="1" applyProtection="1">
      <alignment horizontal="right"/>
    </xf>
    <xf numFmtId="0" fontId="9" fillId="0" borderId="0" xfId="8" applyFont="1" applyAlignment="1">
      <alignment horizontal="left" vertical="center"/>
    </xf>
    <xf numFmtId="167" fontId="8" fillId="0" borderId="76" xfId="3" applyNumberFormat="1" applyFont="1" applyFill="1" applyBorder="1" applyAlignment="1">
      <alignment horizontal="right" vertical="center"/>
    </xf>
    <xf numFmtId="165" fontId="4" fillId="2" borderId="0" xfId="14" applyNumberFormat="1" applyFont="1" applyFill="1" applyAlignment="1">
      <alignment horizontal="right" vertical="center"/>
    </xf>
    <xf numFmtId="164" fontId="4" fillId="0" borderId="0" xfId="13" applyNumberFormat="1" applyFont="1" applyFill="1" applyAlignment="1" applyProtection="1">
      <alignment horizontal="right" vertical="center"/>
    </xf>
    <xf numFmtId="164" fontId="4" fillId="0" borderId="0" xfId="13" applyNumberFormat="1" applyFont="1" applyFill="1" applyBorder="1" applyAlignment="1" applyProtection="1">
      <alignment horizontal="right" vertical="center"/>
    </xf>
    <xf numFmtId="164" fontId="4" fillId="2" borderId="76" xfId="2" applyNumberFormat="1" applyFont="1" applyFill="1" applyBorder="1" applyAlignment="1" applyProtection="1">
      <alignment horizontal="right" vertical="center"/>
    </xf>
    <xf numFmtId="164" fontId="4" fillId="0" borderId="119" xfId="13" applyNumberFormat="1" applyFont="1" applyFill="1" applyBorder="1" applyAlignment="1" applyProtection="1">
      <alignment horizontal="right" vertical="center"/>
    </xf>
    <xf numFmtId="164" fontId="4" fillId="0" borderId="78" xfId="13" quotePrefix="1" applyNumberFormat="1" applyFont="1" applyFill="1" applyBorder="1" applyAlignment="1">
      <alignment horizontal="right" vertical="center"/>
    </xf>
    <xf numFmtId="165" fontId="4" fillId="2" borderId="76" xfId="14" applyNumberFormat="1" applyFont="1" applyFill="1" applyBorder="1" applyAlignment="1" applyProtection="1">
      <alignment horizontal="right" vertical="center"/>
      <protection locked="0"/>
    </xf>
    <xf numFmtId="164" fontId="4" fillId="0" borderId="78" xfId="13" applyNumberFormat="1" applyFont="1" applyFill="1" applyBorder="1" applyAlignment="1" applyProtection="1">
      <alignment horizontal="right" vertical="center"/>
    </xf>
    <xf numFmtId="0" fontId="4" fillId="0" borderId="0" xfId="8" applyFont="1" applyAlignment="1">
      <alignment horizontal="left" vertical="center"/>
    </xf>
    <xf numFmtId="37" fontId="9" fillId="0" borderId="0" xfId="0" applyNumberFormat="1" applyFont="1" applyAlignment="1">
      <alignment horizontal="left" vertical="center"/>
    </xf>
    <xf numFmtId="167" fontId="4" fillId="2" borderId="0" xfId="15" applyNumberFormat="1" applyFont="1" applyFill="1" applyAlignment="1">
      <alignment horizontal="right" vertical="center"/>
    </xf>
    <xf numFmtId="167" fontId="4" fillId="2" borderId="0" xfId="15" quotePrefix="1" applyNumberFormat="1" applyFont="1" applyFill="1" applyBorder="1" applyAlignment="1">
      <alignment horizontal="right" vertical="center"/>
    </xf>
    <xf numFmtId="10" fontId="11" fillId="116" borderId="0" xfId="3" applyNumberFormat="1" applyFont="1" applyFill="1" applyBorder="1"/>
    <xf numFmtId="164" fontId="8" fillId="0" borderId="0" xfId="2" applyNumberFormat="1" applyFont="1" applyFill="1" applyAlignment="1">
      <alignment horizontal="right" vertical="center"/>
    </xf>
    <xf numFmtId="164" fontId="8" fillId="0" borderId="78" xfId="7" applyNumberFormat="1" applyFont="1" applyFill="1" applyBorder="1" applyAlignment="1" applyProtection="1">
      <alignment horizontal="right"/>
    </xf>
    <xf numFmtId="0" fontId="137" fillId="0" borderId="0" xfId="0" applyFont="1"/>
    <xf numFmtId="0" fontId="128" fillId="0" borderId="0" xfId="4" applyFont="1"/>
    <xf numFmtId="0" fontId="138" fillId="0" borderId="0" xfId="4" applyFont="1"/>
    <xf numFmtId="0" fontId="139" fillId="0" borderId="0" xfId="4" applyFont="1"/>
    <xf numFmtId="0" fontId="140" fillId="0" borderId="0" xfId="4" applyFont="1"/>
    <xf numFmtId="13" fontId="139" fillId="0" borderId="0" xfId="4" applyNumberFormat="1" applyFont="1"/>
    <xf numFmtId="0" fontId="139" fillId="0" borderId="0" xfId="0" applyFont="1" applyAlignment="1">
      <alignment horizontal="center"/>
    </xf>
    <xf numFmtId="0" fontId="139" fillId="0" borderId="0" xfId="4" applyFont="1" applyAlignment="1">
      <alignment horizontal="center"/>
    </xf>
    <xf numFmtId="164" fontId="140" fillId="0" borderId="0" xfId="4" applyNumberFormat="1" applyFont="1"/>
    <xf numFmtId="0" fontId="132" fillId="0" borderId="0" xfId="8" applyFont="1" applyAlignment="1">
      <alignment vertical="center"/>
    </xf>
    <xf numFmtId="0" fontId="128" fillId="0" borderId="0" xfId="4" applyFont="1" applyAlignment="1">
      <alignment wrapText="1"/>
    </xf>
    <xf numFmtId="0" fontId="6" fillId="0" borderId="0" xfId="0" applyFont="1" applyAlignment="1">
      <alignment horizontal="center"/>
    </xf>
    <xf numFmtId="13" fontId="6" fillId="0" borderId="76" xfId="5" applyNumberFormat="1" applyFont="1" applyBorder="1"/>
    <xf numFmtId="13" fontId="6" fillId="0" borderId="0" xfId="5" applyNumberFormat="1" applyFont="1"/>
    <xf numFmtId="0" fontId="131" fillId="0" borderId="0" xfId="8" applyFont="1" applyAlignment="1">
      <alignment vertical="center"/>
    </xf>
    <xf numFmtId="167" fontId="8" fillId="0" borderId="0" xfId="15" applyNumberFormat="1" applyFont="1" applyFill="1" applyAlignment="1">
      <alignment horizontal="right" vertical="center"/>
    </xf>
    <xf numFmtId="164" fontId="8" fillId="0" borderId="76" xfId="2" applyNumberFormat="1" applyFont="1" applyFill="1" applyBorder="1" applyAlignment="1" applyProtection="1">
      <alignment horizontal="right" vertical="center"/>
    </xf>
    <xf numFmtId="167" fontId="3" fillId="0" borderId="0" xfId="15" applyNumberFormat="1" applyFont="1" applyFill="1" applyAlignment="1">
      <alignment horizontal="right" vertical="center"/>
    </xf>
    <xf numFmtId="0" fontId="141" fillId="0" borderId="0" xfId="0" applyFont="1" applyAlignment="1">
      <alignment horizontal="center"/>
    </xf>
    <xf numFmtId="164" fontId="3" fillId="0" borderId="119" xfId="13" applyNumberFormat="1" applyFont="1" applyFill="1" applyBorder="1" applyAlignment="1" applyProtection="1">
      <alignment horizontal="right" vertical="center"/>
    </xf>
    <xf numFmtId="3" fontId="6" fillId="0" borderId="0" xfId="8" applyNumberFormat="1" applyFont="1" applyAlignment="1">
      <alignment vertical="center"/>
    </xf>
    <xf numFmtId="164" fontId="3" fillId="0" borderId="78" xfId="13" quotePrefix="1" applyNumberFormat="1" applyFont="1" applyFill="1" applyBorder="1" applyAlignment="1">
      <alignment horizontal="right" vertical="center"/>
    </xf>
    <xf numFmtId="0" fontId="3" fillId="0" borderId="0" xfId="0" applyFont="1"/>
    <xf numFmtId="164" fontId="6" fillId="0" borderId="0" xfId="13" quotePrefix="1" applyNumberFormat="1" applyFont="1" applyFill="1" applyBorder="1" applyAlignment="1">
      <alignment horizontal="right" vertical="center"/>
    </xf>
    <xf numFmtId="0" fontId="3" fillId="0" borderId="0" xfId="8" applyFont="1" applyAlignment="1">
      <alignment vertical="center"/>
    </xf>
    <xf numFmtId="167" fontId="3" fillId="2" borderId="0" xfId="15" quotePrefix="1" applyNumberFormat="1" applyFont="1" applyFill="1" applyBorder="1" applyAlignment="1">
      <alignment horizontal="right" vertical="center"/>
    </xf>
    <xf numFmtId="167" fontId="6" fillId="2" borderId="0" xfId="15" quotePrefix="1" applyNumberFormat="1" applyFont="1" applyFill="1" applyBorder="1" applyAlignment="1">
      <alignment horizontal="right" vertical="center"/>
    </xf>
    <xf numFmtId="164" fontId="6" fillId="0" borderId="119" xfId="2" quotePrefix="1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167" fontId="3" fillId="0" borderId="0" xfId="3" applyNumberFormat="1" applyFont="1" applyAlignment="1">
      <alignment horizontal="center" vertical="center"/>
    </xf>
    <xf numFmtId="167" fontId="3" fillId="0" borderId="0" xfId="3" applyNumberFormat="1" applyFont="1" applyAlignment="1">
      <alignment vertical="center"/>
    </xf>
    <xf numFmtId="10" fontId="3" fillId="2" borderId="0" xfId="3" applyNumberFormat="1" applyFont="1" applyFill="1" applyAlignment="1">
      <alignment horizontal="right" vertical="center"/>
    </xf>
    <xf numFmtId="164" fontId="6" fillId="4" borderId="0" xfId="2" applyNumberFormat="1" applyFont="1" applyFill="1" applyAlignment="1">
      <alignment horizontal="right" vertical="center"/>
    </xf>
    <xf numFmtId="164" fontId="6" fillId="2" borderId="0" xfId="2" applyNumberFormat="1" applyFont="1" applyFill="1" applyAlignment="1">
      <alignment horizontal="right" vertical="center"/>
    </xf>
    <xf numFmtId="0" fontId="6" fillId="3" borderId="76" xfId="3" applyNumberFormat="1" applyFont="1" applyFill="1" applyBorder="1" applyAlignment="1">
      <alignment horizontal="right" vertical="center"/>
    </xf>
    <xf numFmtId="167" fontId="3" fillId="0" borderId="0" xfId="3" applyNumberFormat="1" applyFont="1" applyAlignment="1">
      <alignment horizontal="right" vertical="center"/>
    </xf>
    <xf numFmtId="168" fontId="6" fillId="0" borderId="0" xfId="0" applyNumberFormat="1" applyFont="1" applyAlignment="1">
      <alignment horizontal="center" vertical="center"/>
    </xf>
    <xf numFmtId="10" fontId="3" fillId="0" borderId="0" xfId="3" applyNumberFormat="1" applyFont="1" applyFill="1" applyAlignment="1">
      <alignment horizontal="right" vertical="center"/>
    </xf>
    <xf numFmtId="164" fontId="6" fillId="0" borderId="0" xfId="2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right" vertical="center"/>
    </xf>
    <xf numFmtId="167" fontId="3" fillId="0" borderId="0" xfId="3" applyNumberFormat="1" applyFont="1" applyFill="1" applyAlignment="1">
      <alignment horizontal="right" vertical="center"/>
    </xf>
    <xf numFmtId="9" fontId="6" fillId="0" borderId="0" xfId="3" applyFont="1" applyAlignment="1">
      <alignment horizontal="right" vertical="center"/>
    </xf>
    <xf numFmtId="167" fontId="3" fillId="0" borderId="76" xfId="3" applyNumberFormat="1" applyFont="1" applyBorder="1" applyAlignment="1">
      <alignment horizontal="right" vertical="center"/>
    </xf>
    <xf numFmtId="167" fontId="3" fillId="0" borderId="76" xfId="3" applyNumberFormat="1" applyFont="1" applyFill="1" applyBorder="1" applyAlignment="1">
      <alignment horizontal="right" vertical="center"/>
    </xf>
    <xf numFmtId="10" fontId="6" fillId="0" borderId="0" xfId="3" applyNumberFormat="1" applyFont="1" applyFill="1" applyAlignment="1">
      <alignment horizontal="right" vertical="center"/>
    </xf>
    <xf numFmtId="167" fontId="3" fillId="0" borderId="78" xfId="3" applyNumberFormat="1" applyFont="1" applyBorder="1" applyAlignment="1">
      <alignment horizontal="right" vertical="center"/>
    </xf>
    <xf numFmtId="0" fontId="142" fillId="0" borderId="0" xfId="0" applyFont="1" applyAlignment="1">
      <alignment vertical="center"/>
    </xf>
    <xf numFmtId="10" fontId="3" fillId="3" borderId="78" xfId="3" applyNumberFormat="1" applyFont="1" applyFill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164" fontId="6" fillId="0" borderId="0" xfId="2" applyNumberFormat="1" applyFont="1" applyFill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10" fontId="6" fillId="0" borderId="0" xfId="3" applyNumberFormat="1" applyFont="1" applyAlignment="1">
      <alignment horizontal="right" vertical="center"/>
    </xf>
    <xf numFmtId="165" fontId="6" fillId="0" borderId="0" xfId="1" applyNumberFormat="1" applyFont="1" applyFill="1" applyAlignment="1">
      <alignment vertical="center"/>
    </xf>
    <xf numFmtId="10" fontId="6" fillId="0" borderId="76" xfId="3" applyNumberFormat="1" applyFont="1" applyFill="1" applyBorder="1" applyAlignment="1">
      <alignment horizontal="right" vertical="center"/>
    </xf>
    <xf numFmtId="10" fontId="3" fillId="0" borderId="0" xfId="0" applyNumberFormat="1" applyFont="1" applyAlignment="1">
      <alignment vertical="center"/>
    </xf>
    <xf numFmtId="10" fontId="3" fillId="0" borderId="76" xfId="3" applyNumberFormat="1" applyFont="1" applyBorder="1" applyAlignment="1">
      <alignment horizontal="right" vertical="center"/>
    </xf>
    <xf numFmtId="164" fontId="6" fillId="0" borderId="118" xfId="0" applyNumberFormat="1" applyFont="1" applyBorder="1" applyAlignment="1">
      <alignment vertical="center"/>
    </xf>
    <xf numFmtId="10" fontId="6" fillId="0" borderId="78" xfId="3" applyNumberFormat="1" applyFont="1" applyFill="1" applyBorder="1" applyAlignment="1">
      <alignment horizontal="right" vertical="center"/>
    </xf>
    <xf numFmtId="10" fontId="3" fillId="0" borderId="78" xfId="3" applyNumberFormat="1" applyFont="1" applyBorder="1" applyAlignment="1">
      <alignment horizontal="right" vertical="center"/>
    </xf>
    <xf numFmtId="10" fontId="3" fillId="0" borderId="78" xfId="3" applyNumberFormat="1" applyFont="1" applyFill="1" applyBorder="1" applyAlignment="1">
      <alignment horizontal="right" vertical="center"/>
    </xf>
    <xf numFmtId="10" fontId="3" fillId="0" borderId="0" xfId="3" applyNumberFormat="1" applyFont="1" applyFill="1" applyBorder="1" applyAlignment="1">
      <alignment horizontal="right" vertical="center"/>
    </xf>
    <xf numFmtId="10" fontId="6" fillId="0" borderId="0" xfId="3" applyNumberFormat="1" applyFont="1" applyFill="1" applyBorder="1" applyAlignment="1">
      <alignment horizontal="right" vertical="center"/>
    </xf>
    <xf numFmtId="0" fontId="4" fillId="0" borderId="0" xfId="0" quotePrefix="1" applyFont="1" applyAlignment="1">
      <alignment horizontal="center"/>
    </xf>
    <xf numFmtId="0" fontId="4" fillId="0" borderId="0" xfId="8" applyFont="1" applyAlignment="1">
      <alignment horizontal="center" vertical="center"/>
    </xf>
    <xf numFmtId="0" fontId="8" fillId="0" borderId="0" xfId="8" applyFont="1" applyAlignment="1">
      <alignment vertical="center"/>
    </xf>
    <xf numFmtId="0" fontId="4" fillId="2" borderId="0" xfId="8" applyFont="1" applyFill="1" applyAlignment="1">
      <alignment horizontal="center" vertical="center"/>
    </xf>
    <xf numFmtId="0" fontId="4" fillId="2" borderId="0" xfId="8" applyFont="1" applyFill="1" applyAlignment="1">
      <alignment vertical="center"/>
    </xf>
    <xf numFmtId="0" fontId="4" fillId="0" borderId="0" xfId="8" applyFont="1" applyAlignment="1">
      <alignment vertical="center"/>
    </xf>
    <xf numFmtId="0" fontId="4" fillId="3" borderId="0" xfId="8" applyFont="1" applyFill="1" applyAlignment="1">
      <alignment horizontal="center" vertical="center"/>
    </xf>
    <xf numFmtId="0" fontId="4" fillId="0" borderId="0" xfId="8" quotePrefix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14038">
    <cellStyle name="_x000d__x000a_JournalTemplate=C:\COMFO\CTALK\JOURSTD.TPL_x000d__x000a_LbStateAddress=3 3 0 251 1 89 2 311_x000d__x000a_LbStateJou" xfId="814" xr:uid="{8D3E5D31-754B-4577-88CF-D218A9F13EC8}"/>
    <cellStyle name="_ANP.FUNDING.I-R1-11-3-00-E" xfId="815" xr:uid="{CF763AC8-B521-41F7-A23C-980278074F3D}"/>
    <cellStyle name="_ANP.FUNDING.I-R1-11-3-00-E 2" xfId="816" xr:uid="{F63699B4-13BB-4064-97DA-FBA03C2AF611}"/>
    <cellStyle name="_ANP.FUNDING.I-R1-11-3-00-E 3" xfId="817" xr:uid="{3EC13450-46E6-4DAC-968F-7A2359D8375D}"/>
    <cellStyle name="_ANP.FUNDING.I-R1-11-3-00-E 4" xfId="818" xr:uid="{B6A17822-8533-46DF-899F-1C7BA2648CF2}"/>
    <cellStyle name="_ANP.FUNDING.I-R1-11-3-00-E 5" xfId="819" xr:uid="{4B818E94-4858-4DB9-ADE9-700922FCCC0A}"/>
    <cellStyle name="_ANP.FUNDING.I-R1-11-3-00-E 6" xfId="820" xr:uid="{882FFD34-AACD-4FF2-8125-8302B26C633F}"/>
    <cellStyle name="_ANP.FUNDING.I-R1-11-3-00-E 6 2" xfId="821" xr:uid="{D6D54BBC-14C2-4063-B560-3C9698E09EB2}"/>
    <cellStyle name="_ANP.FUNDING.I-R1-11-3-00-E 6_48MW CMSI CAPEX Budget rev 11Jun10-rev16b (Updated Forecast cash flow)" xfId="822" xr:uid="{EBCC0CC3-2EE1-4B8D-A66B-E6EA28472FF7}"/>
    <cellStyle name="_ANP.FUNDING.I-R1-11-3-00-E_Corporate Financials v3" xfId="823" xr:uid="{56E8EEB8-F021-47AC-B9E5-8711870A7934}"/>
    <cellStyle name="_ANP.FUNDING.I-R1-11-3-00-E_Corporate Financials v3_Generation Presentation Inserts V1" xfId="824" xr:uid="{AB38F753-D596-4EA4-BC6C-BDAC1149E12F}"/>
    <cellStyle name="_ANP.FUNDING.I-R1-11-3-00-E_Corporate Financials v3_Generation Presentation Inserts V2" xfId="825" xr:uid="{6F9651B2-DD6C-4989-8147-4917A2DE74C3}"/>
    <cellStyle name="_ANP.FUNDING.I-R1-11-3-00-E_Corporate Financials v3_Generation Presentation Inserts V6" xfId="826" xr:uid="{2B2FA123-85D4-46AA-8673-1A4E6EB49815}"/>
    <cellStyle name="_ANP.FUNDING.I-R1-11-3-00-E_Corporate Financials v3_SGEN Final to MC Reconcilation" xfId="827" xr:uid="{4454A56B-AD9A-4EC7-9B2D-056F5BD0ED53}"/>
    <cellStyle name="_ANP.FUNDING.I-R1-11-3-00-E_Corporate Financials v3_Updated SGEN 2010- 2014 Plan V6 01122010" xfId="828" xr:uid="{94D46AA2-EB27-46D9-BFF1-9C6150A0460C}"/>
    <cellStyle name="_ANP.FUNDING.I-R1-11-3-00-E_EBITDA Recon" xfId="829" xr:uid="{D26D97BE-7ADB-44A9-B02B-EEE377FDC47A}"/>
    <cellStyle name="_ANP.FUNDING.I-R1-11-3-00-E_EBITDA Recon_Generation Presentation Inserts V1" xfId="830" xr:uid="{2C095A3F-7E3D-433C-AE02-442FBBFDF17F}"/>
    <cellStyle name="_ANP.FUNDING.I-R1-11-3-00-E_EBITDA Recon_Generation Presentation Inserts V2" xfId="831" xr:uid="{D3C3BC70-EE3E-4FCA-BDFD-5FAA52BD7E87}"/>
    <cellStyle name="_ANP.FUNDING.I-R1-11-3-00-E_EBITDA Recon_Generation Presentation Inserts V6" xfId="832" xr:uid="{5C75EF25-C75F-4E3C-BFCC-F27858CD6CED}"/>
    <cellStyle name="_ANP.FUNDING.I-R1-11-3-00-E_EBITDA Recon_SGEN Final to MC Reconcilation" xfId="833" xr:uid="{A3977491-83E9-442D-ABC4-C64A5EB2BFA7}"/>
    <cellStyle name="_ANP.FUNDING.I-R1-11-3-00-E_EBITDA Recon_Updated SGEN 2010- 2014 Plan V6 01122010" xfId="834" xr:uid="{0F146961-E7AE-40FF-8396-6110BC9DFA2F}"/>
    <cellStyle name="_ANP.FUNDING.I-R1-11-3-00-E_Generation Presentation Inserts - BOD Meeting - 2008-02-08" xfId="835" xr:uid="{5D049783-1BF3-418C-84F9-BC113C304B39}"/>
    <cellStyle name="_ANP.FUNDING.I-R1-11-3-00-E_Margin Planning Model 10-31-08 Prices for Chris" xfId="836" xr:uid="{3ADEBBAA-7645-4778-9D6D-CC37ACBC465A}"/>
    <cellStyle name="_ANP.FUNDING.I-R1-11-3-00-E_Margin Planning Model 10-31-08 Prices for Chris_Generation Presentation Inserts V1" xfId="837" xr:uid="{17C76702-FC1C-46E6-9409-173C4092EB9E}"/>
    <cellStyle name="_ANP.FUNDING.I-R1-11-3-00-E_Margin Planning Model 10-31-08 Prices for Chris_Generation Presentation Inserts V2" xfId="838" xr:uid="{8061A666-CA28-4D48-A7E9-4AB6BB796366}"/>
    <cellStyle name="_ANP.FUNDING.I-R1-11-3-00-E_Margin Planning Model 10-31-08 Prices for Chris_Generation Presentation Inserts V6" xfId="839" xr:uid="{385FED35-0497-4192-BE14-EFC7CC755826}"/>
    <cellStyle name="_ANP.FUNDING.I-R1-11-3-00-E_Margin Planning Model 10-31-08 Prices for Chris_SGEN Final to MC Reconcilation" xfId="840" xr:uid="{73709F13-0637-4D54-9227-3EBEC68D9911}"/>
    <cellStyle name="_ANP.FUNDING.I-R1-11-3-00-E_Margin Planning Model 10-31-08 Prices for Chris_Updated SGEN 2010- 2014 Plan V6 01122010" xfId="841" xr:uid="{8ACB5C5E-F428-4697-9EC1-8509EBCDAB9E}"/>
    <cellStyle name="_ANP.FUNDING.I-R1-11-3-00-E_Mesquite Solar 277 MW v1" xfId="842" xr:uid="{8AD154E1-AFE1-420D-941D-3D9A438C40AE}"/>
    <cellStyle name="_Book1" xfId="843" xr:uid="{0F0CD13E-3397-46CB-977E-C5B4DD70BCA2}"/>
    <cellStyle name="_Book1 2" xfId="844" xr:uid="{72D6145A-B1CF-45CD-8AF0-53379AE7B840}"/>
    <cellStyle name="_Book1 3" xfId="845" xr:uid="{8023CB40-6393-421F-A0A4-AA686F827B65}"/>
    <cellStyle name="_Book1 4" xfId="846" xr:uid="{69A6D87F-5487-41B6-A15F-DFAB784DBE5B}"/>
    <cellStyle name="_Book1 5" xfId="847" xr:uid="{A7B903DF-CB98-42CE-B02B-00B437071C1D}"/>
    <cellStyle name="_Book1 6" xfId="848" xr:uid="{5CBE4345-E045-4C16-8CEE-09FF48BEA863}"/>
    <cellStyle name="_Book1 6 2" xfId="849" xr:uid="{1A0B9C80-CBB3-4818-A3C8-5F043960557D}"/>
    <cellStyle name="_Book1 6_48MW CMSI CAPEX Budget rev 11Jun10-rev16b (Updated Forecast cash flow)" xfId="850" xr:uid="{A8A1B4E7-9222-4CB5-85DF-3FDEDF49F21F}"/>
    <cellStyle name="_Book1_Corporate Financials v3" xfId="851" xr:uid="{BECD0021-E638-4D0F-BDB2-F43427A6238F}"/>
    <cellStyle name="_Book1_Corporate Financials v3_Generation Presentation Inserts V1" xfId="852" xr:uid="{CEF48C5F-3D2C-4023-8A57-EE79E77DD8E2}"/>
    <cellStyle name="_Book1_Corporate Financials v3_Generation Presentation Inserts V2" xfId="853" xr:uid="{AD70FF74-C6DD-45AA-BA05-C3CCDAE9FC8A}"/>
    <cellStyle name="_Book1_Corporate Financials v3_Generation Presentation Inserts V6" xfId="854" xr:uid="{DF39F6B6-A093-4F17-B235-B73BEEB0002B}"/>
    <cellStyle name="_Book1_Corporate Financials v3_SGEN Final to MC Reconcilation" xfId="855" xr:uid="{EBCE460E-FE66-4C2F-A2B7-CD1D9C226216}"/>
    <cellStyle name="_Book1_Corporate Financials v3_Updated SGEN 2010- 2014 Plan V6 01122010" xfId="856" xr:uid="{E969E7E5-EFF6-41D7-AA0F-89E8E26A2B80}"/>
    <cellStyle name="_Book1_EBITDA Recon" xfId="857" xr:uid="{D5C392A3-7B36-4F5E-8B67-4DA7FE937FDC}"/>
    <cellStyle name="_Book1_EBITDA Recon_Generation Presentation Inserts V1" xfId="858" xr:uid="{E6240BD7-CCE7-411D-A8FD-D15A512A26FA}"/>
    <cellStyle name="_Book1_EBITDA Recon_Generation Presentation Inserts V2" xfId="859" xr:uid="{69F2B7CE-21C0-4C59-950F-DADB48A26374}"/>
    <cellStyle name="_Book1_EBITDA Recon_Generation Presentation Inserts V6" xfId="860" xr:uid="{F6EB499F-F606-4A1C-812F-955EBB72D38E}"/>
    <cellStyle name="_Book1_EBITDA Recon_SGEN Final to MC Reconcilation" xfId="861" xr:uid="{3F337ABB-5EC9-472F-9929-FAF0FCAED5F5}"/>
    <cellStyle name="_Book1_EBITDA Recon_Updated SGEN 2010- 2014 Plan V6 01122010" xfId="862" xr:uid="{2F8AA780-1856-455C-9FF1-88511FC05D90}"/>
    <cellStyle name="_Book1_Generation Presentation Inserts - BOD Meeting - 2008-02-08" xfId="863" xr:uid="{8786F94A-57F5-41E8-B040-764810F4DBA5}"/>
    <cellStyle name="_Book1_Margin Planning Model 10-31-08 Prices for Chris" xfId="864" xr:uid="{26AE5C83-09E9-497A-A7FA-1B8CDA7F767D}"/>
    <cellStyle name="_Book1_Margin Planning Model 10-31-08 Prices for Chris_Generation Presentation Inserts V1" xfId="865" xr:uid="{60008F30-23F5-481E-B6FA-D66E9BCB93E7}"/>
    <cellStyle name="_Book1_Margin Planning Model 10-31-08 Prices for Chris_Generation Presentation Inserts V2" xfId="866" xr:uid="{A192D16A-FF3F-47B1-B076-6B9B7A4DF33F}"/>
    <cellStyle name="_Book1_Margin Planning Model 10-31-08 Prices for Chris_Generation Presentation Inserts V6" xfId="867" xr:uid="{481318D4-7828-43BD-95BF-A9277790C10C}"/>
    <cellStyle name="_Book1_Margin Planning Model 10-31-08 Prices for Chris_SGEN Final to MC Reconcilation" xfId="868" xr:uid="{C46099DA-A93A-44FE-BD65-BDF5A716CDF1}"/>
    <cellStyle name="_Book1_Margin Planning Model 10-31-08 Prices for Chris_Updated SGEN 2010- 2014 Plan V6 01122010" xfId="869" xr:uid="{7838CB23-F904-4128-A152-012D82E93BC9}"/>
    <cellStyle name="_Book1_Mesquite Solar 277 MW v1" xfId="870" xr:uid="{5BD1BC91-A864-4EFB-89E0-CC4AD7CD7D7A}"/>
    <cellStyle name="_Combined Assets-E" xfId="871" xr:uid="{5F2EFFCB-0D06-443B-9B0E-35D537DB5F79}"/>
    <cellStyle name="_Combined Assets-E 2" xfId="872" xr:uid="{B8819B2E-8207-4E4B-956F-E386653D5F8D}"/>
    <cellStyle name="_Combined Assets-E 3" xfId="873" xr:uid="{4F1CDAEB-562E-4B9C-87AB-DD5FE5ADB74C}"/>
    <cellStyle name="_Combined Assets-E 4" xfId="874" xr:uid="{6FEB0066-4007-4215-AED8-F3B5EAF07D0B}"/>
    <cellStyle name="_Combined Assets-E 5" xfId="875" xr:uid="{5CAE143A-490B-410F-A164-26CFF7E1DC3C}"/>
    <cellStyle name="_Combined Assets-E 6" xfId="876" xr:uid="{EFC1273A-3AFD-4DB8-835B-579B7D8BC841}"/>
    <cellStyle name="_Combined Assets-E 6 2" xfId="877" xr:uid="{1EDB090D-5ACC-47CE-9EA9-E60611C67662}"/>
    <cellStyle name="_Combined Assets-E 6_48MW CMSI CAPEX Budget rev 11Jun10-rev16b (Updated Forecast cash flow)" xfId="878" xr:uid="{A83F41C8-2F5A-4951-8095-4BA3379BF2CD}"/>
    <cellStyle name="_Combined Assets-E_Corporate Financials v3" xfId="879" xr:uid="{AC88CA5E-366A-4EBD-9711-4D69CA7C0164}"/>
    <cellStyle name="_Combined Assets-E_Corporate Financials v3_Generation Presentation Inserts V1" xfId="880" xr:uid="{ABCD0087-A11E-4537-8E90-F42F311C5BE6}"/>
    <cellStyle name="_Combined Assets-E_Corporate Financials v3_Generation Presentation Inserts V2" xfId="881" xr:uid="{AEDD6EBB-935C-4B14-B5A4-8F4989962E56}"/>
    <cellStyle name="_Combined Assets-E_Corporate Financials v3_Generation Presentation Inserts V6" xfId="882" xr:uid="{59B49C99-FE1C-4ED1-8FF6-A11E56F5D53F}"/>
    <cellStyle name="_Combined Assets-E_Corporate Financials v3_SGEN Final to MC Reconcilation" xfId="883" xr:uid="{68857F93-89BF-4A44-9349-10E1A72F61A9}"/>
    <cellStyle name="_Combined Assets-E_Corporate Financials v3_Updated SGEN 2010- 2014 Plan V6 01122010" xfId="884" xr:uid="{89CFCE24-61E2-46A0-AFC0-64EA48A4C3C1}"/>
    <cellStyle name="_Combined Assets-E_EBITDA Recon" xfId="885" xr:uid="{49EC8761-3DCA-4E36-B0FF-3774DC018006}"/>
    <cellStyle name="_Combined Assets-E_EBITDA Recon_Generation Presentation Inserts V1" xfId="886" xr:uid="{3516BE36-4242-4572-A131-923ED810FC59}"/>
    <cellStyle name="_Combined Assets-E_EBITDA Recon_Generation Presentation Inserts V2" xfId="887" xr:uid="{59BD42A4-3BE6-421D-AB2F-1CF059D7065F}"/>
    <cellStyle name="_Combined Assets-E_EBITDA Recon_Generation Presentation Inserts V6" xfId="888" xr:uid="{471A93E1-8007-471A-A5D1-626077220B91}"/>
    <cellStyle name="_Combined Assets-E_EBITDA Recon_SGEN Final to MC Reconcilation" xfId="889" xr:uid="{C07D6CCD-9A02-4D85-A628-E47EF53B37FF}"/>
    <cellStyle name="_Combined Assets-E_EBITDA Recon_Updated SGEN 2010- 2014 Plan V6 01122010" xfId="890" xr:uid="{2A4DC7D4-C15D-4E68-9B12-0D063EFF6170}"/>
    <cellStyle name="_Combined Assets-E_Generation Presentation Inserts - BOD Meeting - 2008-02-08" xfId="891" xr:uid="{B80F92D1-A6B1-4833-96EF-5BD4FFC826A8}"/>
    <cellStyle name="_Combined Assets-E_Margin Planning Model 10-31-08 Prices for Chris" xfId="892" xr:uid="{E8641206-2B10-4A7F-9924-C0CD6E3640AE}"/>
    <cellStyle name="_Combined Assets-E_Margin Planning Model 10-31-08 Prices for Chris_Generation Presentation Inserts V1" xfId="893" xr:uid="{F63E9536-D1D6-4494-96A9-0A07E1DDF8CE}"/>
    <cellStyle name="_Combined Assets-E_Margin Planning Model 10-31-08 Prices for Chris_Generation Presentation Inserts V2" xfId="894" xr:uid="{6E95E93C-2CC0-4B14-9A21-7EE2D7C7E64E}"/>
    <cellStyle name="_Combined Assets-E_Margin Planning Model 10-31-08 Prices for Chris_Generation Presentation Inserts V6" xfId="895" xr:uid="{CFD5117C-9F13-4A49-8F50-73E3D62563EB}"/>
    <cellStyle name="_Combined Assets-E_Margin Planning Model 10-31-08 Prices for Chris_SGEN Final to MC Reconcilation" xfId="896" xr:uid="{8063A464-B16B-4BB3-B356-C0D323CE4625}"/>
    <cellStyle name="_Combined Assets-E_Margin Planning Model 10-31-08 Prices for Chris_Updated SGEN 2010- 2014 Plan V6 01122010" xfId="897" xr:uid="{86900531-158A-4621-9899-9C20F49976F6}"/>
    <cellStyle name="_Combined Assets-E_Mesquite Solar 277 MW v1" xfId="898" xr:uid="{A51A9239-6C99-4234-B216-7C45628D680F}"/>
    <cellStyle name="_Harris-El Paso-Edinburg-05-07-01" xfId="899" xr:uid="{53ADB2EF-CDC6-4B74-9C5E-8B7DA60C9F91}"/>
    <cellStyle name="_Harris-El Paso-Edinburg-05-07-01 2" xfId="900" xr:uid="{35975E1A-84E5-40C8-B0AD-77EB502F2DDC}"/>
    <cellStyle name="_Harris-El Paso-Edinburg-05-07-01 3" xfId="901" xr:uid="{53DA5526-F352-416A-8325-AF0389C00CD7}"/>
    <cellStyle name="_Harris-El Paso-Edinburg-05-07-01 4" xfId="902" xr:uid="{AB91CDC2-4DE4-4E0A-A7F1-05EA6CC6E278}"/>
    <cellStyle name="_Harris-El Paso-Edinburg-05-07-01 5" xfId="903" xr:uid="{F1CA7651-69BC-42F9-9B70-FB72F00E4A64}"/>
    <cellStyle name="_Harris-El Paso-Edinburg-05-07-01 6" xfId="904" xr:uid="{C520210F-A3AC-4E79-8B43-3FB2081B3D20}"/>
    <cellStyle name="_Harris-El Paso-Edinburg-05-07-01 6 2" xfId="905" xr:uid="{BC1D6728-88F1-4E06-B210-78E236D8DC4A}"/>
    <cellStyle name="_Harris-El Paso-Edinburg-05-07-01 6_48MW CMSI CAPEX Budget rev 11Jun10-rev16b (Updated Forecast cash flow)" xfId="906" xr:uid="{24B7C1D8-5A22-48D5-B34A-62E6DC8D2959}"/>
    <cellStyle name="_Harris-El Paso-Edinburg-05-07-01_Corporate Financials v3" xfId="907" xr:uid="{B77A2646-7619-4C0E-8E29-7663D9D02D3C}"/>
    <cellStyle name="_Harris-El Paso-Edinburg-05-07-01_Corporate Financials v3_Generation Presentation Inserts V1" xfId="908" xr:uid="{283766F7-837E-480E-A2F3-FCE9900752D3}"/>
    <cellStyle name="_Harris-El Paso-Edinburg-05-07-01_Corporate Financials v3_Generation Presentation Inserts V2" xfId="909" xr:uid="{BEF39171-3209-448E-95BC-7C9DCBFF44C3}"/>
    <cellStyle name="_Harris-El Paso-Edinburg-05-07-01_Corporate Financials v3_Generation Presentation Inserts V6" xfId="910" xr:uid="{C282A4BD-524D-4463-B16A-3BDF395207FD}"/>
    <cellStyle name="_Harris-El Paso-Edinburg-05-07-01_Corporate Financials v3_SGEN Final to MC Reconcilation" xfId="911" xr:uid="{E4C5523E-7C9F-464B-8931-6E99C7B8E8DB}"/>
    <cellStyle name="_Harris-El Paso-Edinburg-05-07-01_Corporate Financials v3_Updated SGEN 2010- 2014 Plan V6 01122010" xfId="912" xr:uid="{F3EB4698-09A5-4C01-9611-56AAB5EE5F45}"/>
    <cellStyle name="_Harris-El Paso-Edinburg-05-07-01_EBITDA Recon" xfId="913" xr:uid="{05FFAD2F-E7B6-4927-8CAF-2D8705E5CD6E}"/>
    <cellStyle name="_Harris-El Paso-Edinburg-05-07-01_EBITDA Recon_Generation Presentation Inserts V1" xfId="914" xr:uid="{E6A35EB7-285E-4E07-B2DB-B32E2B18AF5C}"/>
    <cellStyle name="_Harris-El Paso-Edinburg-05-07-01_EBITDA Recon_Generation Presentation Inserts V2" xfId="915" xr:uid="{A41DE25D-F33C-48E5-9CE8-B12D0726EDD0}"/>
    <cellStyle name="_Harris-El Paso-Edinburg-05-07-01_EBITDA Recon_Generation Presentation Inserts V6" xfId="916" xr:uid="{5DAEC07C-E1DD-4A96-9073-C89C4F8759D0}"/>
    <cellStyle name="_Harris-El Paso-Edinburg-05-07-01_EBITDA Recon_SGEN Final to MC Reconcilation" xfId="917" xr:uid="{EAE65E4E-6EA6-46B5-AF15-47CD377C280C}"/>
    <cellStyle name="_Harris-El Paso-Edinburg-05-07-01_EBITDA Recon_Updated SGEN 2010- 2014 Plan V6 01122010" xfId="918" xr:uid="{F9E9DEB9-EEF2-4EDA-87D8-ED1C9596BF4F}"/>
    <cellStyle name="_Harris-El Paso-Edinburg-05-07-01_Generation Presentation Inserts - BOD Meeting - 2008-02-08" xfId="919" xr:uid="{CE746009-EA6A-408D-B842-61CB875EDBF7}"/>
    <cellStyle name="_Harris-El Paso-Edinburg-05-07-01_Margin Planning Model 10-31-08 Prices for Chris" xfId="920" xr:uid="{C6AF44B2-122C-42DB-9FD5-447933A0CD38}"/>
    <cellStyle name="_Harris-El Paso-Edinburg-05-07-01_Margin Planning Model 10-31-08 Prices for Chris_Generation Presentation Inserts V1" xfId="921" xr:uid="{EAB66F96-63B4-4C80-98EF-085B5ADDDEC5}"/>
    <cellStyle name="_Harris-El Paso-Edinburg-05-07-01_Margin Planning Model 10-31-08 Prices for Chris_Generation Presentation Inserts V2" xfId="922" xr:uid="{B7909203-33FB-4188-8032-768E05557FE6}"/>
    <cellStyle name="_Harris-El Paso-Edinburg-05-07-01_Margin Planning Model 10-31-08 Prices for Chris_Generation Presentation Inserts V6" xfId="923" xr:uid="{5BCC46C6-FF6B-4DEC-B87C-B626C9F61DD4}"/>
    <cellStyle name="_Harris-El Paso-Edinburg-05-07-01_Margin Planning Model 10-31-08 Prices for Chris_SGEN Final to MC Reconcilation" xfId="924" xr:uid="{C9D41DC5-7AE3-4134-9206-CEC4C19163DA}"/>
    <cellStyle name="_Harris-El Paso-Edinburg-05-07-01_Margin Planning Model 10-31-08 Prices for Chris_Updated SGEN 2010- 2014 Plan V6 01122010" xfId="925" xr:uid="{E98309EA-9BF0-44B7-A8AE-F4EB17695ACE}"/>
    <cellStyle name="_Harris-El Paso-Edinburg-05-07-01_Mesquite Solar 277 MW v1" xfId="926" xr:uid="{4FBB61FA-0420-420E-926B-D9944A8E5FDA}"/>
    <cellStyle name="_Harris-El Paso-Edinburg-06-18-01" xfId="927" xr:uid="{A20A06C2-E34A-4FBC-82F8-97D8000A737E}"/>
    <cellStyle name="_Harris-El Paso-Edinburg-06-18-01 2" xfId="928" xr:uid="{BF3E3BBA-9037-4459-90F4-FACB1B3B9DC5}"/>
    <cellStyle name="_Harris-El Paso-Edinburg-06-18-01 3" xfId="929" xr:uid="{199F4057-F9BC-4626-B82A-90A65E04F90F}"/>
    <cellStyle name="_Harris-El Paso-Edinburg-06-18-01 4" xfId="930" xr:uid="{AC8E8C64-869B-4334-8DFF-5960C7D13FC9}"/>
    <cellStyle name="_Harris-El Paso-Edinburg-06-18-01 5" xfId="931" xr:uid="{E634D344-2385-402B-9001-9F5B2F03E738}"/>
    <cellStyle name="_Harris-El Paso-Edinburg-06-18-01 6" xfId="932" xr:uid="{27D73A02-989A-4B52-BB59-A6516B4D1B7B}"/>
    <cellStyle name="_Harris-El Paso-Edinburg-06-18-01 6 2" xfId="933" xr:uid="{5D3E3441-BA10-417F-937E-021B9181762C}"/>
    <cellStyle name="_Harris-El Paso-Edinburg-06-18-01 6_48MW CMSI CAPEX Budget rev 11Jun10-rev16b (Updated Forecast cash flow)" xfId="934" xr:uid="{946BE80B-D8BB-4AFE-BFD0-608E4BC84206}"/>
    <cellStyle name="_Harris-El Paso-Edinburg-06-18-01_Corporate Financials v3" xfId="935" xr:uid="{20C46B79-D34F-4D05-9D56-D4F9E2F574EB}"/>
    <cellStyle name="_Harris-El Paso-Edinburg-06-18-01_Corporate Financials v3_Generation Presentation Inserts V1" xfId="936" xr:uid="{FC12CE53-F917-4D6A-BD24-6A0F048BDF95}"/>
    <cellStyle name="_Harris-El Paso-Edinburg-06-18-01_Corporate Financials v3_Generation Presentation Inserts V2" xfId="937" xr:uid="{05A43E44-BF1A-414D-A916-6013F6B6C883}"/>
    <cellStyle name="_Harris-El Paso-Edinburg-06-18-01_Corporate Financials v3_Generation Presentation Inserts V6" xfId="938" xr:uid="{F25673BF-A3D4-4E0D-BED0-8C25C6A445EB}"/>
    <cellStyle name="_Harris-El Paso-Edinburg-06-18-01_Corporate Financials v3_SGEN Final to MC Reconcilation" xfId="939" xr:uid="{2808007A-4872-4963-B6DF-756C091E82CA}"/>
    <cellStyle name="_Harris-El Paso-Edinburg-06-18-01_Corporate Financials v3_Updated SGEN 2010- 2014 Plan V6 01122010" xfId="940" xr:uid="{54BAC32E-6F2A-40AD-9E37-77276699C9A1}"/>
    <cellStyle name="_Harris-El Paso-Edinburg-06-18-01_EBITDA Recon" xfId="941" xr:uid="{589F56C9-5DA6-4F99-BB16-752B82A0675B}"/>
    <cellStyle name="_Harris-El Paso-Edinburg-06-18-01_EBITDA Recon_Generation Presentation Inserts V1" xfId="942" xr:uid="{47A5A0FA-5CE7-4DE3-8291-223D3ABA7A9C}"/>
    <cellStyle name="_Harris-El Paso-Edinburg-06-18-01_EBITDA Recon_Generation Presentation Inserts V2" xfId="943" xr:uid="{ED78FD23-44EA-4523-B7CE-DA94C231A12B}"/>
    <cellStyle name="_Harris-El Paso-Edinburg-06-18-01_EBITDA Recon_Generation Presentation Inserts V6" xfId="944" xr:uid="{182D7F38-13FA-4221-8151-4345D4541471}"/>
    <cellStyle name="_Harris-El Paso-Edinburg-06-18-01_EBITDA Recon_SGEN Final to MC Reconcilation" xfId="945" xr:uid="{FAA310C0-FBBE-43EF-B26D-1F941B4C0733}"/>
    <cellStyle name="_Harris-El Paso-Edinburg-06-18-01_EBITDA Recon_Updated SGEN 2010- 2014 Plan V6 01122010" xfId="946" xr:uid="{458CDCF0-4C62-4DA9-A494-F15AC447C68F}"/>
    <cellStyle name="_Harris-El Paso-Edinburg-06-18-01_Generation Presentation Inserts - BOD Meeting - 2008-02-08" xfId="947" xr:uid="{87A070FB-EE69-4051-8D36-5F325234E869}"/>
    <cellStyle name="_Harris-El Paso-Edinburg-06-18-01_Margin Planning Model 10-31-08 Prices for Chris" xfId="948" xr:uid="{DAA84FEB-AD10-4DF1-9BF2-06F0957A073F}"/>
    <cellStyle name="_Harris-El Paso-Edinburg-06-18-01_Margin Planning Model 10-31-08 Prices for Chris_Generation Presentation Inserts V1" xfId="949" xr:uid="{8C56B5DA-D845-4E22-8C47-9B91601D7AE8}"/>
    <cellStyle name="_Harris-El Paso-Edinburg-06-18-01_Margin Planning Model 10-31-08 Prices for Chris_Generation Presentation Inserts V2" xfId="950" xr:uid="{D2569935-DE4E-449B-A21C-6CD6A945CB58}"/>
    <cellStyle name="_Harris-El Paso-Edinburg-06-18-01_Margin Planning Model 10-31-08 Prices for Chris_Generation Presentation Inserts V6" xfId="951" xr:uid="{C1AB7646-FECB-46B3-B481-65B5FE7ACB56}"/>
    <cellStyle name="_Harris-El Paso-Edinburg-06-18-01_Margin Planning Model 10-31-08 Prices for Chris_SGEN Final to MC Reconcilation" xfId="952" xr:uid="{396892D9-A282-4892-B058-5E6CA9FED7E6}"/>
    <cellStyle name="_Harris-El Paso-Edinburg-06-18-01_Margin Planning Model 10-31-08 Prices for Chris_Updated SGEN 2010- 2014 Plan V6 01122010" xfId="953" xr:uid="{2575E618-7520-408C-82C0-D434DE33383E}"/>
    <cellStyle name="_Harris-El Paso-Edinburg-06-18-01_Mesquite Solar 277 MW v1" xfId="954" xr:uid="{9CBDD206-9CF8-48EB-A13A-1C0C7B6A42F4}"/>
    <cellStyle name="_TableHead" xfId="955" xr:uid="{FC6B32D7-2F57-4901-9ECB-26AB8ACC2CF6}"/>
    <cellStyle name="_TableHead 2" xfId="2539" xr:uid="{17CF1F88-8E36-4ACA-8351-89E06F770A25}"/>
    <cellStyle name="_TableHead 2 2" xfId="24" xr:uid="{B6BE3372-0EA2-430C-9686-CC60F8420C6A}"/>
    <cellStyle name="_TableHead 2 3" xfId="13964" xr:uid="{B6D3CBC0-7D65-42AE-B11D-E28A522CA918}"/>
    <cellStyle name="_TableHead 3" xfId="13464" xr:uid="{EBE4D038-48A0-478A-A103-94D411D8BF58}"/>
    <cellStyle name="_TableSuperHead" xfId="956" xr:uid="{E348F7AC-D594-43D8-A75B-5F172CDF3E45}"/>
    <cellStyle name="=C:\WINNT\SYSTEM32\COMMAND.COM" xfId="957" xr:uid="{396B1C6D-87B0-48FE-BE67-B54DCC7F0D92}"/>
    <cellStyle name="0" xfId="958" xr:uid="{CDC7D16C-A092-4D02-83EB-FE5906823C30}"/>
    <cellStyle name="0_Corporate Financials v1" xfId="959" xr:uid="{F01EC717-BE9F-4CC3-8BB5-B21AEF819787}"/>
    <cellStyle name="0_Corporate Financials v1_Generation Presentation Inserts V1" xfId="960" xr:uid="{845FD432-4C9E-48B4-99FC-9B64AA088019}"/>
    <cellStyle name="0_Corporate Financials v1_Generation Presentation Inserts V2" xfId="961" xr:uid="{3F3520D3-3AE1-4252-A4EC-C62428EB8DAB}"/>
    <cellStyle name="0_Corporate Financials v1_Generation Presentation Inserts V6" xfId="962" xr:uid="{39EB3732-14B7-486E-B965-F1010E5A1864}"/>
    <cellStyle name="0_Corporate Financials v1_SGEN Final to MC Reconcilation" xfId="963" xr:uid="{868284DA-1274-4D91-89A5-AD4DC206671D}"/>
    <cellStyle name="0_Corporate Financials v1_Updated SGEN 2010- 2014 Plan V6 01122010" xfId="964" xr:uid="{637975AD-6C45-4DC4-A232-7BCFC5C5B524}"/>
    <cellStyle name="0_Corporate Financials v2" xfId="965" xr:uid="{6C86B19E-CCD5-420C-ABE9-A7281AA82009}"/>
    <cellStyle name="0_Corporate Financials v2_Generation Presentation Inserts V1" xfId="966" xr:uid="{4541ABB8-BD5A-4C1B-BD4B-C88929F688C2}"/>
    <cellStyle name="0_Corporate Financials v2_Generation Presentation Inserts V2" xfId="967" xr:uid="{52009566-6453-4357-9B9A-F968F3B03B30}"/>
    <cellStyle name="0_Corporate Financials v2_Generation Presentation Inserts V6" xfId="968" xr:uid="{B6BF72DC-EBFF-4DF8-AC3D-F973FD04EAF1}"/>
    <cellStyle name="0_Corporate Financials v2_SGEN Final to MC Reconcilation" xfId="969" xr:uid="{174094E8-DF18-4DA4-B577-8B6FB2A58CB4}"/>
    <cellStyle name="0_Corporate Financials v2_Updated SGEN 2010- 2014 Plan V6 01122010" xfId="970" xr:uid="{7A228776-F9DE-496F-88E7-6B0F392A44D4}"/>
    <cellStyle name="0_Corporate Financials v3" xfId="971" xr:uid="{3735969D-8A2E-47CF-9236-B721C25A6230}"/>
    <cellStyle name="0_Corporate Financials v3_Generation Presentation Inserts V1" xfId="972" xr:uid="{096402E0-4E75-467B-B6CB-8888C9116D93}"/>
    <cellStyle name="0_Corporate Financials v3_Generation Presentation Inserts V2" xfId="973" xr:uid="{1447C1E9-0E48-4754-BC46-BB8116DA6520}"/>
    <cellStyle name="0_Corporate Financials v3_Generation Presentation Inserts V6" xfId="974" xr:uid="{03C42EE0-0890-4C00-A2FD-BD22A0E05926}"/>
    <cellStyle name="0_Corporate Financials v3_SGEN Final to MC Reconcilation" xfId="975" xr:uid="{668F3847-5031-4C43-AE83-419FEF7C7F82}"/>
    <cellStyle name="0_Corporate Financials v3_Updated SGEN 2010- 2014 Plan V6 01122010" xfId="976" xr:uid="{6A041ADE-820D-46A2-BAC5-BFC71BCCAC2D}"/>
    <cellStyle name="0_EBITDA Recon" xfId="977" xr:uid="{72AD494B-4148-4A92-AACB-B77C50EB57BF}"/>
    <cellStyle name="0_EBITDA Recon_Generation Presentation Inserts V1" xfId="978" xr:uid="{E2FE5581-6829-4F72-8351-337B2D5D735D}"/>
    <cellStyle name="0_EBITDA Recon_Generation Presentation Inserts V2" xfId="979" xr:uid="{1A7739EC-4952-4DF0-8759-BEFAD32EFF31}"/>
    <cellStyle name="0_EBITDA Recon_Generation Presentation Inserts V6" xfId="980" xr:uid="{4DE644B8-F6CB-451A-8DDF-3DD013ADCB49}"/>
    <cellStyle name="0_EBITDA Recon_SGEN Final to MC Reconcilation" xfId="981" xr:uid="{A33C942C-0862-4CE4-BBD4-200979DBBDBA}"/>
    <cellStyle name="0_EBITDA Recon_Updated SGEN 2010- 2014 Plan V6 01122010" xfId="982" xr:uid="{C4AE8EBA-12BA-4357-A3B6-19F896DA5AA7}"/>
    <cellStyle name="0_Generation Presentation Inserts - BOD Meeting - 2008-02-08" xfId="983" xr:uid="{E94B82CF-75FB-4D91-AD14-CC204C181BE3}"/>
    <cellStyle name="0_Margin Planning Model 10-31-08 Prices for Chris" xfId="984" xr:uid="{53BFECA7-A22D-4B9A-AA8D-372B24CA4D7E}"/>
    <cellStyle name="0_Margin Planning Model 10-31-08 Prices for Chris_Generation Presentation Inserts V1" xfId="985" xr:uid="{5D61492F-EDCB-4F63-A827-0E63D9DD7B90}"/>
    <cellStyle name="0_Margin Planning Model 10-31-08 Prices for Chris_Generation Presentation Inserts V2" xfId="986" xr:uid="{69DC926B-BA7E-425D-AF1D-76685E59F7A6}"/>
    <cellStyle name="0_Margin Planning Model 10-31-08 Prices for Chris_Generation Presentation Inserts V6" xfId="987" xr:uid="{6E297EE2-BE87-40F8-AD79-D63DE30B0475}"/>
    <cellStyle name="0_Margin Planning Model 10-31-08 Prices for Chris_SGEN Final to MC Reconcilation" xfId="988" xr:uid="{3BC2318B-AE5F-4C5D-AE74-9EB6931C4A30}"/>
    <cellStyle name="0_Margin Planning Model 10-31-08 Prices for Chris_Updated SGEN 2010- 2014 Plan V6 01122010" xfId="989" xr:uid="{3D690DAD-564C-4DC7-9CFC-F730F5A93B45}"/>
    <cellStyle name="0_MH recon V1" xfId="990" xr:uid="{9881AA7C-45A4-4349-9512-E83979118509}"/>
    <cellStyle name="0_MH recon V1_Generation Presentation Inserts V1" xfId="991" xr:uid="{3E5306D2-48B1-4ACE-B3FF-C31EC4209BAE}"/>
    <cellStyle name="0_MH recon V1_Generation Presentation Inserts V2" xfId="992" xr:uid="{6791C9F2-F4D3-4CFB-BBCF-F29011C8AD0F}"/>
    <cellStyle name="0_MH recon V1_Generation Presentation Inserts V6" xfId="993" xr:uid="{18850ACA-BCE6-4DF2-855D-6E0685D45094}"/>
    <cellStyle name="0_MH recon V1_SGEN Final to MC Reconcilation" xfId="994" xr:uid="{7A33E1E7-3029-4E17-8A15-FF748A7F26AE}"/>
    <cellStyle name="0_MH recon V1_Updated SGEN 2010- 2014 Plan V6 01122010" xfId="995" xr:uid="{001267FB-3E30-4431-8504-3BD1B2B2816A}"/>
    <cellStyle name="000" xfId="996" xr:uid="{B9709AAA-3812-41FB-B1F9-36E91CFD84BC}"/>
    <cellStyle name="0000" xfId="997" xr:uid="{12C61124-8AA3-4C26-90E3-4566B66360E2}"/>
    <cellStyle name="20% - Accent1 2" xfId="237" xr:uid="{7015070D-288C-4696-95CC-CBBE67A3D550}"/>
    <cellStyle name="20% - Accent1 2 2" xfId="238" xr:uid="{9D327B02-53D9-4B60-968B-89B28BDD8F7C}"/>
    <cellStyle name="20% - Accent1 2 2 2" xfId="239" xr:uid="{394DA338-3864-43AC-8177-ED8F1210D826}"/>
    <cellStyle name="20% - Accent1 2 3" xfId="240" xr:uid="{9AD966AB-F894-4DF6-9A18-D0DD33F65984}"/>
    <cellStyle name="20% - Accent1 2 3 2" xfId="241" xr:uid="{816C6AB0-8068-4CDA-99A5-287B30562C11}"/>
    <cellStyle name="20% - Accent1 2 4" xfId="242" xr:uid="{D378D22C-BA85-4B4F-BE5B-EDB3E642D356}"/>
    <cellStyle name="20% - Accent1 2 4 2" xfId="243" xr:uid="{27E8ED9F-1E11-4050-9FD3-ACF08035B469}"/>
    <cellStyle name="20% - Accent1 2 5" xfId="244" xr:uid="{09EAB7DA-EFE4-4770-9151-9C1EC75E4ED7}"/>
    <cellStyle name="20% - Accent1 2 5 2" xfId="245" xr:uid="{65616ACA-2C3F-4392-88DF-400B3D74FD9A}"/>
    <cellStyle name="20% - Accent1 2 6" xfId="246" xr:uid="{00CACEE6-B110-4C74-8D9F-74DCA3D8E17D}"/>
    <cellStyle name="20% - Accent1 2 6 2" xfId="247" xr:uid="{DCB89725-73E2-449A-A073-A1AA33DC05C0}"/>
    <cellStyle name="20% - Accent1 2 7" xfId="248" xr:uid="{F1458F61-8EF6-417D-9954-996BF4D151A5}"/>
    <cellStyle name="20% - Accent1 2 8" xfId="249" xr:uid="{7E270B0B-73E8-4D90-9D35-4629AC8577EE}"/>
    <cellStyle name="20% - Accent1 2 9" xfId="3750" xr:uid="{0CA0BE90-7447-463A-962B-238D88858041}"/>
    <cellStyle name="20% - Accent1 3" xfId="250" xr:uid="{7B497FB4-D859-40A5-A693-38038DF95A8E}"/>
    <cellStyle name="20% - Accent1 3 2" xfId="251" xr:uid="{5BFF19D3-7D92-4773-A799-2B5674C8DDB3}"/>
    <cellStyle name="20% - Accent1 3 2 2" xfId="252" xr:uid="{94E012CD-6241-4562-A1CA-A62C1899228A}"/>
    <cellStyle name="20% - Accent1 3 3" xfId="253" xr:uid="{AD413A11-291D-4A1F-B2FB-CA5962B9807C}"/>
    <cellStyle name="20% - Accent1 4" xfId="254" xr:uid="{0AD5E3AA-B818-417A-9C23-63447CF6423E}"/>
    <cellStyle name="20% - Accent1 4 2" xfId="255" xr:uid="{CA852667-CC9F-4BB8-86A1-283029F4CF36}"/>
    <cellStyle name="20% - Accent1 5" xfId="256" xr:uid="{DFBFF729-75DD-4D09-9540-213B632BB3ED}"/>
    <cellStyle name="20% - Accent1 5 2" xfId="257" xr:uid="{FF2257B2-3BD1-4038-A20E-819FA0343516}"/>
    <cellStyle name="20% - Accent1 6" xfId="258" xr:uid="{C310DCE4-C8A8-4AAA-8B06-C1A9E020C5C6}"/>
    <cellStyle name="20% - Accent1 6 2" xfId="259" xr:uid="{29995F91-2D81-4025-AEEF-C954DB52639E}"/>
    <cellStyle name="20% - Accent1 7" xfId="260" xr:uid="{A78B1BBA-B41A-45D1-998F-BC546D79BC04}"/>
    <cellStyle name="20% - Accent2 2" xfId="261" xr:uid="{0359973A-7A69-41CE-927B-4BD31CCE5B4B}"/>
    <cellStyle name="20% - Accent2 2 2" xfId="262" xr:uid="{28BF606F-3E45-49F3-8B40-2D3BC7C771F4}"/>
    <cellStyle name="20% - Accent2 2 2 2" xfId="263" xr:uid="{57D6F08D-AB16-4026-A106-D1A928DB4EF4}"/>
    <cellStyle name="20% - Accent2 2 3" xfId="264" xr:uid="{C35186AA-FC32-466C-8692-A134742F3A5B}"/>
    <cellStyle name="20% - Accent2 2 3 2" xfId="265" xr:uid="{04E8E329-EB4F-4ED2-A653-C4101EB4C483}"/>
    <cellStyle name="20% - Accent2 2 4" xfId="266" xr:uid="{372D56A7-827B-48A0-A39B-E113D763AF89}"/>
    <cellStyle name="20% - Accent2 2 4 2" xfId="267" xr:uid="{73A50E8C-DCA4-400E-8D06-BC0687FE7A34}"/>
    <cellStyle name="20% - Accent2 2 5" xfId="268" xr:uid="{65D7967E-A12D-42C2-8257-CB98596F1C99}"/>
    <cellStyle name="20% - Accent2 2 5 2" xfId="269" xr:uid="{66FFB2ED-DAE4-4DC6-AF41-ECF872D60760}"/>
    <cellStyle name="20% - Accent2 2 6" xfId="270" xr:uid="{F6664C0F-E92C-42E3-9D62-DE23DA98703E}"/>
    <cellStyle name="20% - Accent2 2 6 2" xfId="271" xr:uid="{0969FDD8-4913-44E5-AC71-ED4819AF6720}"/>
    <cellStyle name="20% - Accent2 2 7" xfId="272" xr:uid="{4E1ABF18-332D-4938-8282-579A21477ED2}"/>
    <cellStyle name="20% - Accent2 2 8" xfId="273" xr:uid="{3B2B18C5-E968-4F9D-81AD-C49F91F78E5F}"/>
    <cellStyle name="20% - Accent2 2 9" xfId="3751" xr:uid="{6110730E-F210-4CB4-A6A2-F5484AC65419}"/>
    <cellStyle name="20% - Accent2 3" xfId="274" xr:uid="{F84FFF4D-5DA8-4784-B298-3B0284343BA8}"/>
    <cellStyle name="20% - Accent2 3 2" xfId="275" xr:uid="{014E5E98-17B7-40BF-9A94-D9A878E30F17}"/>
    <cellStyle name="20% - Accent2 3 2 2" xfId="276" xr:uid="{2564F562-BD77-4187-A47C-6604C06E4237}"/>
    <cellStyle name="20% - Accent2 3 3" xfId="277" xr:uid="{D2B2786E-6B51-4A95-B499-9F70DAC5B416}"/>
    <cellStyle name="20% - Accent2 4" xfId="278" xr:uid="{2FDAF943-6AE1-43DE-8846-75FDF3A95F45}"/>
    <cellStyle name="20% - Accent2 4 2" xfId="279" xr:uid="{364335A9-D7AA-4EA2-BEC0-5BB25466A402}"/>
    <cellStyle name="20% - Accent2 5" xfId="280" xr:uid="{06E110D0-E132-4C97-BB6C-367C502F9E79}"/>
    <cellStyle name="20% - Accent2 5 2" xfId="281" xr:uid="{8C687E73-EA83-4A3F-811B-7FA338B4AC21}"/>
    <cellStyle name="20% - Accent2 6" xfId="282" xr:uid="{11954895-1948-4ACB-9856-1A6701AF3847}"/>
    <cellStyle name="20% - Accent2 6 2" xfId="283" xr:uid="{868C2BB1-3DC9-44D6-9A0B-39A3E5FA721E}"/>
    <cellStyle name="20% - Accent2 7" xfId="284" xr:uid="{0B800B2E-F33D-457B-9C5A-524AF2FFFF95}"/>
    <cellStyle name="20% - Accent3 2" xfId="285" xr:uid="{27EB59C8-B78F-423B-A94A-9ED655F432F4}"/>
    <cellStyle name="20% - Accent3 2 2" xfId="286" xr:uid="{E3F56BE7-1E53-4452-B284-6551BE1EFE91}"/>
    <cellStyle name="20% - Accent3 2 2 2" xfId="287" xr:uid="{43CC0EB6-5C4B-4FBA-9424-EFDA07BA6F2A}"/>
    <cellStyle name="20% - Accent3 2 3" xfId="288" xr:uid="{D7E0C111-D389-4CD5-8BF9-4C3F457C1C23}"/>
    <cellStyle name="20% - Accent3 2 3 2" xfId="289" xr:uid="{0A62F7A7-080F-4166-8DDA-36B49BB517D9}"/>
    <cellStyle name="20% - Accent3 2 4" xfId="290" xr:uid="{FC1082F7-6540-43F2-ACF0-BF1C00F0F178}"/>
    <cellStyle name="20% - Accent3 2 4 2" xfId="291" xr:uid="{B4F0BCF7-A0E9-4360-B52A-5CB94ED641BE}"/>
    <cellStyle name="20% - Accent3 2 5" xfId="292" xr:uid="{FF3134CE-2C4F-4E80-A909-33627927450F}"/>
    <cellStyle name="20% - Accent3 2 5 2" xfId="293" xr:uid="{F0D0484D-3EFC-4AAB-AE1E-827D67374470}"/>
    <cellStyle name="20% - Accent3 2 6" xfId="294" xr:uid="{BC115362-9C4C-42E0-A666-5F0B67E2CD21}"/>
    <cellStyle name="20% - Accent3 2 6 2" xfId="295" xr:uid="{59DDC121-CA8A-442E-A671-0104F661C794}"/>
    <cellStyle name="20% - Accent3 2 7" xfId="296" xr:uid="{F5095C38-44B0-4F8C-BBEA-33FCC79E31CC}"/>
    <cellStyle name="20% - Accent3 2 8" xfId="297" xr:uid="{9ABD1E3A-0F3C-4E05-B5EF-46E223343392}"/>
    <cellStyle name="20% - Accent3 2 9" xfId="3752" xr:uid="{8C9575FE-75DE-40BD-BAFB-A135C4C6F397}"/>
    <cellStyle name="20% - Accent3 3" xfId="298" xr:uid="{39A07421-F0B5-4667-949F-D054FAF916A6}"/>
    <cellStyle name="20% - Accent3 3 2" xfId="299" xr:uid="{8A579360-51F2-4EFC-AB77-0F82526D03E6}"/>
    <cellStyle name="20% - Accent3 3 2 2" xfId="300" xr:uid="{F5B73872-1C78-4CAD-A0A7-60DF0D5F79AA}"/>
    <cellStyle name="20% - Accent3 3 3" xfId="301" xr:uid="{800418D3-9C47-4568-905D-CB5C46F9C054}"/>
    <cellStyle name="20% - Accent3 4" xfId="302" xr:uid="{C3431542-1248-443A-AAA3-28CAEE2E0860}"/>
    <cellStyle name="20% - Accent3 4 2" xfId="303" xr:uid="{F8CD2787-C8E4-4A07-9112-BBC480F04166}"/>
    <cellStyle name="20% - Accent3 5" xfId="304" xr:uid="{6C3FDBE6-35C4-41C2-8961-BD24414359C1}"/>
    <cellStyle name="20% - Accent3 5 2" xfId="305" xr:uid="{606B7FCC-77F4-40EE-978B-F58CEAF07ED7}"/>
    <cellStyle name="20% - Accent3 6" xfId="306" xr:uid="{94E72420-D63A-4228-A514-50DDF9155BAC}"/>
    <cellStyle name="20% - Accent3 6 2" xfId="307" xr:uid="{C8BA0A80-39C9-4A69-AA76-C9DC3B772F6E}"/>
    <cellStyle name="20% - Accent3 7" xfId="308" xr:uid="{8E8217BB-31C1-4816-A0B6-DCF8EAECC3DE}"/>
    <cellStyle name="20% - Accent4 2" xfId="309" xr:uid="{7A627150-61C5-4F2F-94A3-E871634E108E}"/>
    <cellStyle name="20% - Accent4 2 2" xfId="310" xr:uid="{12202DF0-8712-4C35-8291-9F4BFF25B95E}"/>
    <cellStyle name="20% - Accent4 2 2 2" xfId="311" xr:uid="{7C50202B-8C11-4364-B7E2-B0377C533D81}"/>
    <cellStyle name="20% - Accent4 2 3" xfId="312" xr:uid="{45ED060E-D43A-4769-936D-0EFB7B0B90E6}"/>
    <cellStyle name="20% - Accent4 2 3 2" xfId="313" xr:uid="{DEA5372C-113D-4C62-93C4-B28ACE9FC558}"/>
    <cellStyle name="20% - Accent4 2 4" xfId="314" xr:uid="{E01479B3-E7BA-473C-A26B-83F5DB16FDB4}"/>
    <cellStyle name="20% - Accent4 2 4 2" xfId="315" xr:uid="{F1E2BC5C-1634-4581-A53C-48DCD134B591}"/>
    <cellStyle name="20% - Accent4 2 5" xfId="316" xr:uid="{6AEADEFB-277F-4FB0-86E6-60386C13B441}"/>
    <cellStyle name="20% - Accent4 2 5 2" xfId="317" xr:uid="{24B62F5E-6115-4AEB-A644-C9332F6046E1}"/>
    <cellStyle name="20% - Accent4 2 6" xfId="318" xr:uid="{C1C20022-5ECE-4505-944B-A7E2E4579AB5}"/>
    <cellStyle name="20% - Accent4 2 6 2" xfId="319" xr:uid="{DFCEA599-1637-4AC0-BCA4-0D3A075A43F1}"/>
    <cellStyle name="20% - Accent4 2 7" xfId="320" xr:uid="{E4A03F0B-D919-4D36-B821-632E13E89D2E}"/>
    <cellStyle name="20% - Accent4 2 8" xfId="321" xr:uid="{DB8BA92B-7553-4AC1-BE1B-8463E66D4BF7}"/>
    <cellStyle name="20% - Accent4 2 9" xfId="3753" xr:uid="{DA820680-88F4-41DA-BB6E-99C577A1340D}"/>
    <cellStyle name="20% - Accent4 3" xfId="322" xr:uid="{5E9AEBC4-7CDE-4570-A6A7-119C1C81A4F1}"/>
    <cellStyle name="20% - Accent4 3 2" xfId="323" xr:uid="{4F569932-7A9A-4615-BCD8-3FC3158B81FC}"/>
    <cellStyle name="20% - Accent4 3 2 2" xfId="324" xr:uid="{AF3F4812-425A-419E-BED5-8893D9889B00}"/>
    <cellStyle name="20% - Accent4 3 3" xfId="325" xr:uid="{2D419116-8B58-45EA-B0C8-8EEDA96268DA}"/>
    <cellStyle name="20% - Accent4 4" xfId="326" xr:uid="{27106246-C3AD-4415-846F-E78DD02D866D}"/>
    <cellStyle name="20% - Accent4 4 2" xfId="327" xr:uid="{AFA57857-8B97-4BD1-8A07-13C0878049BE}"/>
    <cellStyle name="20% - Accent4 5" xfId="328" xr:uid="{599108C9-D89C-4FED-9083-F77C71D818A8}"/>
    <cellStyle name="20% - Accent4 5 2" xfId="329" xr:uid="{30C50124-874B-45A3-B5D7-5CDF9D3A17B2}"/>
    <cellStyle name="20% - Accent4 6" xfId="330" xr:uid="{47DD3B64-2B61-4377-9F3F-5F4505CD06B9}"/>
    <cellStyle name="20% - Accent4 6 2" xfId="331" xr:uid="{D687CD35-7D69-4A51-9385-5890748964B3}"/>
    <cellStyle name="20% - Accent4 7" xfId="332" xr:uid="{2E5598FB-51F3-4C18-909E-01629B05D01A}"/>
    <cellStyle name="20% - Accent5 2" xfId="333" xr:uid="{46E81C24-B843-47BE-8663-B7947702137D}"/>
    <cellStyle name="20% - Accent5 2 2" xfId="334" xr:uid="{077DF4BD-C607-4E83-8321-77136D3204BF}"/>
    <cellStyle name="20% - Accent5 2 2 2" xfId="335" xr:uid="{C084A1C9-235C-4191-BBCC-D37CAD2A271D}"/>
    <cellStyle name="20% - Accent5 2 3" xfId="336" xr:uid="{49286B20-B1EF-4FAE-885B-888AFAB5338A}"/>
    <cellStyle name="20% - Accent5 2 3 2" xfId="337" xr:uid="{4FBE3140-AE1E-4E6D-B864-61BAEF46F1B2}"/>
    <cellStyle name="20% - Accent5 2 4" xfId="338" xr:uid="{C00D8176-C31F-467D-B515-7AAE33BBE862}"/>
    <cellStyle name="20% - Accent5 2 4 2" xfId="339" xr:uid="{04EF88A0-9741-4C30-A7AF-C70828D06B61}"/>
    <cellStyle name="20% - Accent5 2 5" xfId="340" xr:uid="{5BE3B185-9803-4FAA-980F-A615F68B78DB}"/>
    <cellStyle name="20% - Accent5 2 5 2" xfId="341" xr:uid="{AD018075-73FC-4AEE-AC86-BB07E9C4629D}"/>
    <cellStyle name="20% - Accent5 2 6" xfId="342" xr:uid="{2CA518E8-8094-477A-8D02-BD9C794E4B2B}"/>
    <cellStyle name="20% - Accent5 2 6 2" xfId="343" xr:uid="{560BE45D-25E0-42E3-B3B1-34ADA5015447}"/>
    <cellStyle name="20% - Accent5 2 7" xfId="344" xr:uid="{E9721753-35B2-46FC-BF06-9C4FD566C05E}"/>
    <cellStyle name="20% - Accent5 2 8" xfId="345" xr:uid="{42C958EA-486D-454C-A511-64622FEC19DF}"/>
    <cellStyle name="20% - Accent5 2 9" xfId="3754" xr:uid="{39E2B59F-AFEC-4A86-A959-43389FBF8C9C}"/>
    <cellStyle name="20% - Accent5 3" xfId="346" xr:uid="{22EA7B23-A5D8-4709-8A0D-339B6F1F0BF8}"/>
    <cellStyle name="20% - Accent5 3 2" xfId="347" xr:uid="{C8065AEF-0335-4B39-999D-A38CFED5D042}"/>
    <cellStyle name="20% - Accent5 3 2 2" xfId="348" xr:uid="{50A05142-8F12-4EBB-A87A-E6D5280C549E}"/>
    <cellStyle name="20% - Accent5 3 3" xfId="349" xr:uid="{5D8F43F8-601C-4BCE-857A-577063DE9E08}"/>
    <cellStyle name="20% - Accent5 4" xfId="350" xr:uid="{937E79C4-CF1E-4728-9BFE-CCF77E80105F}"/>
    <cellStyle name="20% - Accent5 4 2" xfId="351" xr:uid="{9C42862E-DD7C-4A4D-9041-E2FEC3437301}"/>
    <cellStyle name="20% - Accent5 5" xfId="352" xr:uid="{CA33D1C8-1E65-4772-9717-0825D567E1A5}"/>
    <cellStyle name="20% - Accent5 5 2" xfId="353" xr:uid="{0929886B-A52B-43EA-A07B-7AF891A86768}"/>
    <cellStyle name="20% - Accent5 6" xfId="354" xr:uid="{5F167D38-BA9B-40FB-98C7-4C28B583092B}"/>
    <cellStyle name="20% - Accent5 6 2" xfId="355" xr:uid="{5C2B1058-310A-4EF3-A0CC-0F3D9CB98D2F}"/>
    <cellStyle name="20% - Accent5 7" xfId="356" xr:uid="{F894E820-AFDB-4787-94D7-80C69D69B768}"/>
    <cellStyle name="20% - Accent6 2" xfId="357" xr:uid="{9E2D5E12-E611-4758-91ED-F835BB10B6C1}"/>
    <cellStyle name="20% - Accent6 2 2" xfId="358" xr:uid="{621F3097-19EB-491F-B846-85B6B90B96D3}"/>
    <cellStyle name="20% - Accent6 2 2 2" xfId="359" xr:uid="{86BAA395-0C48-4B8E-B481-73639FBA3ED1}"/>
    <cellStyle name="20% - Accent6 2 3" xfId="360" xr:uid="{C760ED17-58EF-4551-8F6E-2BE23E41CEEB}"/>
    <cellStyle name="20% - Accent6 2 3 2" xfId="361" xr:uid="{71F52F29-B406-42AA-A46E-C1681E4214BA}"/>
    <cellStyle name="20% - Accent6 2 4" xfId="362" xr:uid="{BF983041-5D4A-4604-BE15-CE987C3C92F3}"/>
    <cellStyle name="20% - Accent6 2 4 2" xfId="363" xr:uid="{D04E82CE-6431-47AC-AD01-D050EA90FEB4}"/>
    <cellStyle name="20% - Accent6 2 5" xfId="364" xr:uid="{F1FDF053-86E9-4485-A839-C15941859385}"/>
    <cellStyle name="20% - Accent6 2 5 2" xfId="365" xr:uid="{7ACCA2F6-737C-4F7F-BE1E-A0A522020601}"/>
    <cellStyle name="20% - Accent6 2 6" xfId="366" xr:uid="{50C808FD-6D17-46AA-B80D-EF7308C38210}"/>
    <cellStyle name="20% - Accent6 2 6 2" xfId="367" xr:uid="{74115437-7641-4074-9CCC-349CF4025449}"/>
    <cellStyle name="20% - Accent6 2 7" xfId="368" xr:uid="{CFEE7634-58C4-44A5-85C0-22306FC54494}"/>
    <cellStyle name="20% - Accent6 2 8" xfId="369" xr:uid="{B46F4DC7-B4A4-4A36-BE7F-2691A652BD82}"/>
    <cellStyle name="20% - Accent6 2 9" xfId="3755" xr:uid="{EA08E289-626D-4B77-A22C-F16F785EB588}"/>
    <cellStyle name="20% - Accent6 3" xfId="370" xr:uid="{7861DF20-49C2-444F-A583-AB7EDBD40CFF}"/>
    <cellStyle name="20% - Accent6 3 2" xfId="371" xr:uid="{4E04D714-F902-4764-975C-0D480E21BD43}"/>
    <cellStyle name="20% - Accent6 3 2 2" xfId="372" xr:uid="{56E2C97F-981D-4962-84C3-94B516DBA302}"/>
    <cellStyle name="20% - Accent6 3 3" xfId="373" xr:uid="{600AE151-E733-4E6B-8437-F9BB09BD907F}"/>
    <cellStyle name="20% - Accent6 4" xfId="374" xr:uid="{181E6FC5-75E4-4259-99A5-BCA1CE220ADF}"/>
    <cellStyle name="20% - Accent6 4 2" xfId="375" xr:uid="{649C1B8D-4024-48C2-90FB-3C9B3C6D2D18}"/>
    <cellStyle name="20% - Accent6 5" xfId="376" xr:uid="{5F5145CF-62F8-4604-8C14-738F7536FC42}"/>
    <cellStyle name="20% - Accent6 5 2" xfId="377" xr:uid="{BD3FBA44-3B5E-48F1-A1F1-FD32AD5E1792}"/>
    <cellStyle name="20% - Accent6 6" xfId="378" xr:uid="{1CE95566-FCA4-482D-93FF-8148D6323C89}"/>
    <cellStyle name="20% - Accent6 6 2" xfId="379" xr:uid="{3C452686-9C47-47B6-96CF-AB12EDDA2CC3}"/>
    <cellStyle name="20% - Accent6 7" xfId="380" xr:uid="{D345E5BA-881C-43DF-9E1F-37AF41426F5B}"/>
    <cellStyle name="40% - Accent1 2" xfId="381" xr:uid="{6C589935-FA8D-4BF0-B495-7A39B0F297FE}"/>
    <cellStyle name="40% - Accent1 2 2" xfId="382" xr:uid="{ECAA7F15-2686-46F2-9878-77F32E59A723}"/>
    <cellStyle name="40% - Accent1 2 2 2" xfId="383" xr:uid="{BF6CF585-95F3-45B2-86C7-13CEE5B60C6A}"/>
    <cellStyle name="40% - Accent1 2 3" xfId="384" xr:uid="{92491A9E-CA0B-4D92-B792-8314CAD5AF72}"/>
    <cellStyle name="40% - Accent1 2 3 2" xfId="385" xr:uid="{A71EEF1A-92F6-47DC-B52B-AE22352218ED}"/>
    <cellStyle name="40% - Accent1 2 4" xfId="386" xr:uid="{44D4ED97-AED0-4DE7-B951-27E062542685}"/>
    <cellStyle name="40% - Accent1 2 4 2" xfId="387" xr:uid="{C6ADEBCD-1BA6-4528-BD13-2AAA7C2EAD85}"/>
    <cellStyle name="40% - Accent1 2 5" xfId="388" xr:uid="{B0DE9DEB-BD4D-4F1A-9B21-5B49613AAD15}"/>
    <cellStyle name="40% - Accent1 2 5 2" xfId="389" xr:uid="{AF5BD2F0-6C27-4907-A263-E13C1C7D3C20}"/>
    <cellStyle name="40% - Accent1 2 6" xfId="390" xr:uid="{B0613C96-7103-4942-A563-0A1E9D48CBBD}"/>
    <cellStyle name="40% - Accent1 2 6 2" xfId="391" xr:uid="{32EBAE3D-F699-4592-9F90-5A0F1C21C5F2}"/>
    <cellStyle name="40% - Accent1 2 7" xfId="392" xr:uid="{E995AA08-2BDD-4AC0-A4BB-4079350701DD}"/>
    <cellStyle name="40% - Accent1 2 8" xfId="393" xr:uid="{9847591B-65CE-4492-AD06-DE32A9966955}"/>
    <cellStyle name="40% - Accent1 2 9" xfId="3756" xr:uid="{47CFABC1-05C7-4AA6-A321-890B36D64399}"/>
    <cellStyle name="40% - Accent1 3" xfId="394" xr:uid="{0EEE8202-689B-4028-897F-77C6AFDE9B7A}"/>
    <cellStyle name="40% - Accent1 3 2" xfId="395" xr:uid="{1F0B6CD7-D690-41C2-91C4-E6721536EC5E}"/>
    <cellStyle name="40% - Accent1 3 2 2" xfId="396" xr:uid="{C8CA23F3-4067-44DD-907C-7D5993845827}"/>
    <cellStyle name="40% - Accent1 3 3" xfId="397" xr:uid="{E91B4AF5-3819-47E4-AC3B-12D1B3788535}"/>
    <cellStyle name="40% - Accent1 4" xfId="398" xr:uid="{4C4BA434-EA1E-40F4-9671-1738C1B5C7CE}"/>
    <cellStyle name="40% - Accent1 4 2" xfId="399" xr:uid="{E95B3382-98F7-4F78-B58C-0640F19E2A4A}"/>
    <cellStyle name="40% - Accent1 5" xfId="400" xr:uid="{D5814F07-D478-4254-821C-E960839A9ADE}"/>
    <cellStyle name="40% - Accent1 5 2" xfId="401" xr:uid="{8D20ED15-D22F-4E89-8CA5-22D2AD511B46}"/>
    <cellStyle name="40% - Accent1 6" xfId="402" xr:uid="{D0D05232-912D-4080-A85A-DAFAF0200778}"/>
    <cellStyle name="40% - Accent1 6 2" xfId="403" xr:uid="{E462A07A-A471-4908-BF19-AD141C9950E2}"/>
    <cellStyle name="40% - Accent1 7" xfId="404" xr:uid="{95B2D7BB-7EC2-4F67-B9E5-1A802C50800B}"/>
    <cellStyle name="40% - Accent2 2" xfId="405" xr:uid="{0FBD5968-2E13-43B5-8803-FB360E43449D}"/>
    <cellStyle name="40% - Accent2 2 2" xfId="406" xr:uid="{8069F839-49C3-44DD-8061-7293B56F534B}"/>
    <cellStyle name="40% - Accent2 2 2 2" xfId="407" xr:uid="{B550AA56-BEA7-4212-8DA3-91E89ED46300}"/>
    <cellStyle name="40% - Accent2 2 3" xfId="408" xr:uid="{72F781D2-7672-4FC2-84DB-1537EB5C7D97}"/>
    <cellStyle name="40% - Accent2 2 3 2" xfId="409" xr:uid="{644AD720-3387-4D54-9197-F49E072889AE}"/>
    <cellStyle name="40% - Accent2 2 4" xfId="410" xr:uid="{B7047C44-95B9-4276-9778-46B7D26EF514}"/>
    <cellStyle name="40% - Accent2 2 4 2" xfId="411" xr:uid="{3DA00F93-3CB9-4772-B092-E0DCFD667E72}"/>
    <cellStyle name="40% - Accent2 2 5" xfId="412" xr:uid="{31DF58D4-FCF7-4237-A64E-FB11A507A6AB}"/>
    <cellStyle name="40% - Accent2 2 5 2" xfId="413" xr:uid="{58660542-0371-47B6-941E-EAAE66B6896B}"/>
    <cellStyle name="40% - Accent2 2 6" xfId="414" xr:uid="{708A86BD-6155-4DAA-B4AA-166EADA67ACB}"/>
    <cellStyle name="40% - Accent2 2 6 2" xfId="415" xr:uid="{A42678FC-154B-455B-BEAD-24D6A264FDD9}"/>
    <cellStyle name="40% - Accent2 2 7" xfId="416" xr:uid="{FBD9CCDC-9175-4AC7-AC62-4A767EA8CDDE}"/>
    <cellStyle name="40% - Accent2 2 8" xfId="417" xr:uid="{F5AB2500-D8C0-49DA-9463-CA0F5D6F3639}"/>
    <cellStyle name="40% - Accent2 2 9" xfId="3757" xr:uid="{5AA92C3E-B5EC-4B14-B36F-710568E97482}"/>
    <cellStyle name="40% - Accent2 3" xfId="418" xr:uid="{62685265-2AA5-4378-B13A-B484155F16E5}"/>
    <cellStyle name="40% - Accent2 3 2" xfId="419" xr:uid="{72DEE964-48F4-49D3-8D8C-E45135DC06BD}"/>
    <cellStyle name="40% - Accent2 3 2 2" xfId="420" xr:uid="{4EB330CE-BB98-439B-B72C-B3AD3958653B}"/>
    <cellStyle name="40% - Accent2 3 3" xfId="421" xr:uid="{291C28E4-0C40-45C9-8B96-2D1857D14264}"/>
    <cellStyle name="40% - Accent2 4" xfId="422" xr:uid="{3070B8FB-D65D-4F69-9EC7-9713AD7C35E2}"/>
    <cellStyle name="40% - Accent2 4 2" xfId="423" xr:uid="{0592F210-68CF-4A35-BAEE-2588D04F7F04}"/>
    <cellStyle name="40% - Accent2 5" xfId="424" xr:uid="{4C5FC0E8-2495-413B-B05B-3944FDF4DABF}"/>
    <cellStyle name="40% - Accent2 5 2" xfId="425" xr:uid="{76E283FD-04ED-4A97-8E3B-E8D3A449C4C3}"/>
    <cellStyle name="40% - Accent2 6" xfId="426" xr:uid="{914E8881-A880-4532-A8F0-5E60A70B0C0A}"/>
    <cellStyle name="40% - Accent2 6 2" xfId="427" xr:uid="{064CADF9-04AD-4DE6-AEBE-760FD9A52B8F}"/>
    <cellStyle name="40% - Accent2 7" xfId="428" xr:uid="{2D6EC8FE-3162-4BB9-9B6F-FCB7792AC101}"/>
    <cellStyle name="40% - Accent3 2" xfId="429" xr:uid="{BD8CB8F2-32C2-4A69-955E-B7979C1B506B}"/>
    <cellStyle name="40% - Accent3 2 2" xfId="430" xr:uid="{3A7A700E-D1E7-4FE5-81F9-AE5B617297BC}"/>
    <cellStyle name="40% - Accent3 2 2 2" xfId="431" xr:uid="{2CC1DF42-0E69-4CAA-BCF6-EDD24092B98D}"/>
    <cellStyle name="40% - Accent3 2 3" xfId="432" xr:uid="{23BF0A62-8A57-432D-8883-D3C1E94F99C8}"/>
    <cellStyle name="40% - Accent3 2 3 2" xfId="433" xr:uid="{93CEB988-6B88-4734-A8F1-1AD7510A4CB6}"/>
    <cellStyle name="40% - Accent3 2 4" xfId="434" xr:uid="{C6808B68-8646-479B-BDC3-28D5FFDA16FB}"/>
    <cellStyle name="40% - Accent3 2 4 2" xfId="435" xr:uid="{613CDD4D-B77F-4FC2-B782-15DB5BF0A2B4}"/>
    <cellStyle name="40% - Accent3 2 5" xfId="436" xr:uid="{21802C5B-DD30-44F3-9F92-E34530746F2D}"/>
    <cellStyle name="40% - Accent3 2 5 2" xfId="437" xr:uid="{824FA845-E506-4B7C-9207-9BE0928F7E5B}"/>
    <cellStyle name="40% - Accent3 2 6" xfId="438" xr:uid="{7DA2A552-FDD9-41E9-86CB-950533DCF973}"/>
    <cellStyle name="40% - Accent3 2 6 2" xfId="439" xr:uid="{622043F6-1E1E-4B45-8E13-C3B323C9AE59}"/>
    <cellStyle name="40% - Accent3 2 7" xfId="440" xr:uid="{11AE32A4-8611-43E8-8D2A-409732B63841}"/>
    <cellStyle name="40% - Accent3 2 8" xfId="441" xr:uid="{EF911D38-55E8-4736-BDDF-EBD446C67B4F}"/>
    <cellStyle name="40% - Accent3 2 9" xfId="3758" xr:uid="{E018B559-1436-409A-8F88-178450E29D60}"/>
    <cellStyle name="40% - Accent3 3" xfId="442" xr:uid="{B1DB4825-C6FA-4C5F-94C3-EEB40F08340B}"/>
    <cellStyle name="40% - Accent3 3 2" xfId="443" xr:uid="{0AE0D49B-F4E4-4737-835D-CD51D1FCAA94}"/>
    <cellStyle name="40% - Accent3 3 2 2" xfId="444" xr:uid="{D63A2626-5D4F-4F56-BE3F-24786CA7C57E}"/>
    <cellStyle name="40% - Accent3 3 3" xfId="445" xr:uid="{DBAFB063-CB59-497B-91D4-5CEF614FAA89}"/>
    <cellStyle name="40% - Accent3 4" xfId="446" xr:uid="{F63AE758-7A99-45BF-83A3-1CD31DBC37AF}"/>
    <cellStyle name="40% - Accent3 4 2" xfId="447" xr:uid="{5CF299F3-094F-462D-AC9B-0FECB47D1D6C}"/>
    <cellStyle name="40% - Accent3 5" xfId="448" xr:uid="{7469D1B3-6592-4016-9979-A653F0CF3EBF}"/>
    <cellStyle name="40% - Accent3 5 2" xfId="449" xr:uid="{C183FD0B-CEC5-400F-B8D4-AD3A8539467A}"/>
    <cellStyle name="40% - Accent3 6" xfId="450" xr:uid="{F4C39C8F-5A63-4E97-A459-FC1221BA8C64}"/>
    <cellStyle name="40% - Accent3 6 2" xfId="451" xr:uid="{71DF5AE0-7978-4E48-AE86-8BDFEC195EDB}"/>
    <cellStyle name="40% - Accent3 7" xfId="452" xr:uid="{7F147B03-943A-462B-A736-3691145D6F03}"/>
    <cellStyle name="40% - Accent4 2" xfId="453" xr:uid="{7AB4C6A6-EDB3-4637-B314-68A17E49B431}"/>
    <cellStyle name="40% - Accent4 2 2" xfId="454" xr:uid="{85F0DE95-1E34-48A1-8582-3235915B79F7}"/>
    <cellStyle name="40% - Accent4 2 2 2" xfId="455" xr:uid="{1DA3BE33-5F22-492D-A54B-3B3A0F9DEC73}"/>
    <cellStyle name="40% - Accent4 2 3" xfId="456" xr:uid="{C188F05E-A578-42A6-8ABA-B7435364327B}"/>
    <cellStyle name="40% - Accent4 2 3 2" xfId="457" xr:uid="{AF831FEB-834F-4A6D-88DB-FC2B96A54E07}"/>
    <cellStyle name="40% - Accent4 2 4" xfId="458" xr:uid="{62AF0BD7-5655-44FB-83ED-50846AEB7CD3}"/>
    <cellStyle name="40% - Accent4 2 4 2" xfId="459" xr:uid="{BAA224E5-431B-4EAA-8E51-604917ADBB2E}"/>
    <cellStyle name="40% - Accent4 2 5" xfId="460" xr:uid="{46972C59-4ABD-4E76-9EF1-2ADB2B925796}"/>
    <cellStyle name="40% - Accent4 2 5 2" xfId="461" xr:uid="{4696D063-DE77-4A0B-8496-9210FDF6F694}"/>
    <cellStyle name="40% - Accent4 2 6" xfId="462" xr:uid="{96A9C092-1B2B-405D-A13F-E2479B9C3497}"/>
    <cellStyle name="40% - Accent4 2 6 2" xfId="463" xr:uid="{57679607-BE8C-478D-9A6B-0BDB709D6C96}"/>
    <cellStyle name="40% - Accent4 2 7" xfId="464" xr:uid="{B47566F2-228E-458A-A4A6-181A83FA9215}"/>
    <cellStyle name="40% - Accent4 2 8" xfId="465" xr:uid="{4181C08E-0AD6-4D8E-8E8F-8070E1B504E4}"/>
    <cellStyle name="40% - Accent4 2 9" xfId="3759" xr:uid="{49158580-5ABE-4416-AD5D-A6912C92F331}"/>
    <cellStyle name="40% - Accent4 3" xfId="466" xr:uid="{C4545C7D-5EBD-497C-8C57-A4E6BDC29B2E}"/>
    <cellStyle name="40% - Accent4 3 2" xfId="467" xr:uid="{E7D2D749-9EA3-4FB9-A5F7-AE5089EB2496}"/>
    <cellStyle name="40% - Accent4 3 2 2" xfId="468" xr:uid="{E594B62E-10EE-4133-BE01-62716CEE8EB4}"/>
    <cellStyle name="40% - Accent4 3 3" xfId="469" xr:uid="{E2DA464E-2621-447D-9F22-C91C3D3C586B}"/>
    <cellStyle name="40% - Accent4 4" xfId="470" xr:uid="{891405D2-672C-411C-9052-2E2559BFB789}"/>
    <cellStyle name="40% - Accent4 4 2" xfId="471" xr:uid="{D482DD11-F807-4CD3-BAE3-1D412E191138}"/>
    <cellStyle name="40% - Accent4 5" xfId="472" xr:uid="{CD39E316-A731-42A5-A4E0-B9B6404C6101}"/>
    <cellStyle name="40% - Accent4 5 2" xfId="473" xr:uid="{DA8A9B31-DDA1-4596-8F09-967E20790337}"/>
    <cellStyle name="40% - Accent4 6" xfId="474" xr:uid="{A660F0F0-F875-469A-AFFD-991866DFE02D}"/>
    <cellStyle name="40% - Accent4 6 2" xfId="475" xr:uid="{C6FF8625-B123-44FE-889B-12241E7C76C8}"/>
    <cellStyle name="40% - Accent4 7" xfId="476" xr:uid="{A37E69E7-C4E3-490F-BF76-F11361EEC5D7}"/>
    <cellStyle name="40% - Accent5 2" xfId="477" xr:uid="{F34A25A5-6F20-4D9E-96A0-2487DC3CED93}"/>
    <cellStyle name="40% - Accent5 2 2" xfId="478" xr:uid="{F314F069-B388-4BF2-BC56-A581A23A3307}"/>
    <cellStyle name="40% - Accent5 2 2 2" xfId="479" xr:uid="{E44FA565-4E18-45D2-928D-FA8C5D922B92}"/>
    <cellStyle name="40% - Accent5 2 3" xfId="480" xr:uid="{DC53BFEE-96BE-43D5-93F3-C9FF65A44EB0}"/>
    <cellStyle name="40% - Accent5 2 3 2" xfId="481" xr:uid="{5CC3948B-8585-4D40-BC3C-D18ED817625D}"/>
    <cellStyle name="40% - Accent5 2 4" xfId="482" xr:uid="{C939C53F-4BBC-4CB6-9A97-AC169CE8B967}"/>
    <cellStyle name="40% - Accent5 2 4 2" xfId="483" xr:uid="{57FECF6F-1BC2-425B-A864-4D4DF8B13CB0}"/>
    <cellStyle name="40% - Accent5 2 5" xfId="484" xr:uid="{BB01DD2A-57B8-4998-8626-6B086A39B69F}"/>
    <cellStyle name="40% - Accent5 2 5 2" xfId="485" xr:uid="{B4CAA353-D6FC-4D4D-89BE-94402BE4BB28}"/>
    <cellStyle name="40% - Accent5 2 6" xfId="486" xr:uid="{6228D733-EBE5-406E-982B-225E044C81DF}"/>
    <cellStyle name="40% - Accent5 2 6 2" xfId="487" xr:uid="{BB99B457-7DA0-48C6-B64E-46395A259ECA}"/>
    <cellStyle name="40% - Accent5 2 7" xfId="488" xr:uid="{3D51C875-5632-4658-8F3D-7DCC1DEC346A}"/>
    <cellStyle name="40% - Accent5 2 8" xfId="489" xr:uid="{4468FEA7-0116-44D7-8D7F-CAE75DDBB30F}"/>
    <cellStyle name="40% - Accent5 2 9" xfId="3760" xr:uid="{A49036EB-A833-49C8-9770-5FBA633407B0}"/>
    <cellStyle name="40% - Accent5 3" xfId="490" xr:uid="{C3A8A151-B1B7-4CD4-A07E-845F3F5CD8DE}"/>
    <cellStyle name="40% - Accent5 3 2" xfId="491" xr:uid="{38598D92-8232-49F1-AC95-4150CE9C2473}"/>
    <cellStyle name="40% - Accent5 3 2 2" xfId="492" xr:uid="{1136266E-29A9-45BF-974F-1F426A6C1DB0}"/>
    <cellStyle name="40% - Accent5 3 3" xfId="493" xr:uid="{767808E9-7200-4098-8684-338D6F500325}"/>
    <cellStyle name="40% - Accent5 4" xfId="494" xr:uid="{CB55BE94-BA97-4AF7-BD35-2E7293389624}"/>
    <cellStyle name="40% - Accent5 4 2" xfId="495" xr:uid="{F8E13896-5F6E-4FD4-B9FC-C60007A16A03}"/>
    <cellStyle name="40% - Accent5 5" xfId="496" xr:uid="{9D91DECB-2AD6-4ED2-BAA4-93864FB25EE6}"/>
    <cellStyle name="40% - Accent5 5 2" xfId="497" xr:uid="{75705D29-E81A-4236-A8E6-7CD197B0730D}"/>
    <cellStyle name="40% - Accent5 6" xfId="498" xr:uid="{9FC1C65B-1AD7-4A74-8F22-730537ECF9C4}"/>
    <cellStyle name="40% - Accent5 6 2" xfId="499" xr:uid="{C017E2F6-33D2-42C0-999E-8FFA9A9B8FC6}"/>
    <cellStyle name="40% - Accent5 7" xfId="500" xr:uid="{7DF965C7-B807-4A98-BC6F-8984D8CD0FB1}"/>
    <cellStyle name="40% - Accent6 2" xfId="501" xr:uid="{F9B954CA-8BE5-47F1-B9A7-0B082EC7621B}"/>
    <cellStyle name="40% - Accent6 2 2" xfId="502" xr:uid="{F554F2B3-2168-4221-8E31-07224CDDBC37}"/>
    <cellStyle name="40% - Accent6 2 2 2" xfId="503" xr:uid="{BB784320-E184-4518-8626-992DDA11040C}"/>
    <cellStyle name="40% - Accent6 2 3" xfId="504" xr:uid="{594B2CB5-A344-4EA0-93C7-0905538641C7}"/>
    <cellStyle name="40% - Accent6 2 3 2" xfId="505" xr:uid="{15CB9E92-3CF1-4704-BB09-096BF93E52D0}"/>
    <cellStyle name="40% - Accent6 2 4" xfId="506" xr:uid="{25BDEEF7-189C-4E49-97BB-EAAC34AC885E}"/>
    <cellStyle name="40% - Accent6 2 4 2" xfId="507" xr:uid="{E6E8DC55-FDFA-480D-98BF-D115023372D7}"/>
    <cellStyle name="40% - Accent6 2 5" xfId="508" xr:uid="{EF86C4A7-D9F2-44C4-A658-A87CB2739E13}"/>
    <cellStyle name="40% - Accent6 2 5 2" xfId="509" xr:uid="{877335BE-4CF5-45D9-8DCF-3BFEF7CBD4D2}"/>
    <cellStyle name="40% - Accent6 2 6" xfId="510" xr:uid="{E2DCD75C-1784-493E-A8DE-D50F7828C3C1}"/>
    <cellStyle name="40% - Accent6 2 6 2" xfId="511" xr:uid="{4110687E-A38A-490F-AA31-EA71BA8C58FD}"/>
    <cellStyle name="40% - Accent6 2 7" xfId="512" xr:uid="{F54498AB-DB7C-46AD-B849-008334B4D66F}"/>
    <cellStyle name="40% - Accent6 2 8" xfId="513" xr:uid="{D518E609-0BE1-4D1A-90F8-0CB0815A3129}"/>
    <cellStyle name="40% - Accent6 2 9" xfId="3761" xr:uid="{2AAB0149-A496-44B3-AE12-B3ABEEF2C830}"/>
    <cellStyle name="40% - Accent6 3" xfId="514" xr:uid="{DAAC0709-F7B3-4B1D-BD5C-A828A83C7DC2}"/>
    <cellStyle name="40% - Accent6 3 2" xfId="515" xr:uid="{A848BE13-6B87-4077-878B-C0F5574A0BF2}"/>
    <cellStyle name="40% - Accent6 3 2 2" xfId="516" xr:uid="{B15E2289-4353-48E8-AF17-A29EA40F2414}"/>
    <cellStyle name="40% - Accent6 3 3" xfId="517" xr:uid="{3F3BD0BF-C30D-4653-820A-0CD52E48C6A5}"/>
    <cellStyle name="40% - Accent6 4" xfId="518" xr:uid="{D38964F3-4150-4264-BB43-8CC8743F2D50}"/>
    <cellStyle name="40% - Accent6 4 2" xfId="519" xr:uid="{25FBA568-F0B1-4C5A-B8EA-4D383A8BD817}"/>
    <cellStyle name="40% - Accent6 5" xfId="520" xr:uid="{42336E08-122F-427E-8199-503288B30552}"/>
    <cellStyle name="40% - Accent6 5 2" xfId="521" xr:uid="{2C5D6912-EF53-4462-BC88-8C274C8D97BC}"/>
    <cellStyle name="40% - Accent6 6" xfId="522" xr:uid="{FE7690E6-F115-453B-8D17-CE135A9FA14C}"/>
    <cellStyle name="40% - Accent6 6 2" xfId="523" xr:uid="{674FAD9D-0373-411E-85F4-BD947D310188}"/>
    <cellStyle name="40% - Accent6 7" xfId="524" xr:uid="{ED98EEBB-624C-4270-8F96-A7CBD8971301}"/>
    <cellStyle name="60% - Accent1 2" xfId="525" xr:uid="{57E92F43-B471-40F6-9A8B-244ED93C9E3E}"/>
    <cellStyle name="60% - Accent1 2 2" xfId="3762" xr:uid="{91F6FB49-83B2-4269-AD94-6E0B4ED3EC45}"/>
    <cellStyle name="60% - Accent1 3" xfId="998" xr:uid="{F1FF7FF4-D9E8-418B-A30C-82217F813B21}"/>
    <cellStyle name="60% - Accent2 2" xfId="526" xr:uid="{3EE75A50-74C6-426C-B946-9AC2F44889DC}"/>
    <cellStyle name="60% - Accent2 2 2" xfId="3763" xr:uid="{3761E69D-4366-4617-B48E-26E5E1EE281A}"/>
    <cellStyle name="60% - Accent2 3" xfId="999" xr:uid="{C7F0E7F8-04A6-4B62-A9A4-85BD857DD7AC}"/>
    <cellStyle name="60% - Accent3 2" xfId="527" xr:uid="{B6E7A87E-E859-4105-905E-CEA3269141FD}"/>
    <cellStyle name="60% - Accent3 2 2" xfId="3764" xr:uid="{42D3D6EC-16FC-4412-9C3F-BEE4836B8B7F}"/>
    <cellStyle name="60% - Accent3 3" xfId="1000" xr:uid="{FE88C949-4DFF-4167-A271-DF09C48E3A80}"/>
    <cellStyle name="60% - Accent4 2" xfId="528" xr:uid="{0E1C14C2-04C5-4CB6-8A67-CE83B1A9F990}"/>
    <cellStyle name="60% - Accent4 2 2" xfId="3765" xr:uid="{0B502567-B0AB-4936-A364-C91EFB954B68}"/>
    <cellStyle name="60% - Accent4 3" xfId="1001" xr:uid="{0EE3202E-B811-4376-A727-635E7D707F30}"/>
    <cellStyle name="60% - Accent5 2" xfId="529" xr:uid="{4802DE0C-F631-40F6-BDD5-6E468366F9A4}"/>
    <cellStyle name="60% - Accent5 2 2" xfId="3766" xr:uid="{166CD4D0-3E06-40EC-9D1A-7F772DABF688}"/>
    <cellStyle name="60% - Accent5 3" xfId="1002" xr:uid="{F2F0B350-D472-4673-9F9E-D9A3D56BBF30}"/>
    <cellStyle name="60% - Accent6 2" xfId="530" xr:uid="{6F7270E3-313A-446E-8F3B-8AFEA25BF059}"/>
    <cellStyle name="60% - Accent6 2 2" xfId="3767" xr:uid="{1CDEAB1F-C727-419A-A40A-C97257F409BF}"/>
    <cellStyle name="60% - Accent6 3" xfId="1003" xr:uid="{CD1F6619-2031-4278-9B0A-E2CB4265A62B}"/>
    <cellStyle name="Accent1 - 20%" xfId="47" xr:uid="{D6A0A71C-29AB-48D6-9DA1-8376EE537768}"/>
    <cellStyle name="Accent1 - 40%" xfId="48" xr:uid="{983ED94F-18CE-4BB5-8143-7F1CA00280B2}"/>
    <cellStyle name="Accent1 - 60%" xfId="49" xr:uid="{3AE588DC-99AA-4998-BCF2-1B829A82522B}"/>
    <cellStyle name="Accent1 10" xfId="3768" xr:uid="{FA217CEE-8AC4-4C0B-8FD5-17476E106184}"/>
    <cellStyle name="Accent1 11" xfId="3769" xr:uid="{30766C25-602D-40E3-9078-E1760703BB74}"/>
    <cellStyle name="Accent1 12" xfId="3770" xr:uid="{DFD0E9D1-F1B3-4346-B706-527CFCD34F9B}"/>
    <cellStyle name="Accent1 13" xfId="3771" xr:uid="{4EA6D5BE-A252-4E8F-816C-505C7FDCD3F2}"/>
    <cellStyle name="Accent1 14" xfId="3772" xr:uid="{78F0A0FC-13B1-4F5F-B9CC-AF5717B0E049}"/>
    <cellStyle name="Accent1 15" xfId="3773" xr:uid="{B96FFD35-82D2-4DBC-9811-9AEF4ED6D52F}"/>
    <cellStyle name="Accent1 16" xfId="3774" xr:uid="{B3DA2739-06F7-41D7-AFA0-475D32BBFD45}"/>
    <cellStyle name="Accent1 17" xfId="3775" xr:uid="{5A0CD2D8-1FA5-47A3-99BB-7A949E943917}"/>
    <cellStyle name="Accent1 18" xfId="3776" xr:uid="{27150934-71E5-40B8-BB7F-0DF47945CA2A}"/>
    <cellStyle name="Accent1 19" xfId="3777" xr:uid="{5FA41E83-5F39-48A0-AC73-C9E78188096B}"/>
    <cellStyle name="Accent1 2" xfId="50" xr:uid="{1B49110B-4AB1-4846-A0E3-653CAD31228C}"/>
    <cellStyle name="Accent1 20" xfId="3778" xr:uid="{FF438CC9-DAE0-49D7-AD8D-888438BCC851}"/>
    <cellStyle name="Accent1 21" xfId="3779" xr:uid="{453F2C3D-E7A2-40C1-8619-C5E79256A375}"/>
    <cellStyle name="Accent1 22" xfId="3780" xr:uid="{CC23574E-2A10-488E-A21D-134FEDB44F5F}"/>
    <cellStyle name="Accent1 23" xfId="3781" xr:uid="{93B326CD-4F28-4C7F-B3CB-D2394D23448B}"/>
    <cellStyle name="Accent1 24" xfId="3782" xr:uid="{EAA46C21-EAAB-4E2D-9F22-A80E736339CD}"/>
    <cellStyle name="Accent1 25" xfId="3783" xr:uid="{ECA3E469-14C6-458E-9767-7C7D4F230EB5}"/>
    <cellStyle name="Accent1 26" xfId="3784" xr:uid="{A0892875-BB5D-4B8A-825B-26CEFA507C5E}"/>
    <cellStyle name="Accent1 27" xfId="3785" xr:uid="{F4916E0E-266B-485D-BB70-E9F420F493D9}"/>
    <cellStyle name="Accent1 28" xfId="3786" xr:uid="{0DD64178-BA07-4F7E-98CA-DF92B1986A97}"/>
    <cellStyle name="Accent1 29" xfId="3787" xr:uid="{AB444750-7188-4BD0-A166-A5126FEBBE29}"/>
    <cellStyle name="Accent1 3" xfId="51" xr:uid="{C67AFBB8-33AA-49C6-B3FF-8ED08B975BE4}"/>
    <cellStyle name="Accent1 3 2" xfId="3788" xr:uid="{FD5EEFAB-20E9-4867-B2C0-18CBE54B9C68}"/>
    <cellStyle name="Accent1 30" xfId="3789" xr:uid="{C6178C3A-550B-4BCF-8D86-E142FBB2724C}"/>
    <cellStyle name="Accent1 31" xfId="3790" xr:uid="{C50C58D3-1C6F-40DA-A16C-20D0FA37D248}"/>
    <cellStyle name="Accent1 32" xfId="3791" xr:uid="{AA78B1AA-93C0-440A-9FFF-875F2BD52F57}"/>
    <cellStyle name="Accent1 33" xfId="3792" xr:uid="{7A852754-A865-4E5E-AE28-8E43E4909360}"/>
    <cellStyle name="Accent1 34" xfId="3793" xr:uid="{194058AA-B105-4E1E-A841-875BA830A368}"/>
    <cellStyle name="Accent1 35" xfId="3794" xr:uid="{77B4EBB7-5826-45E8-93BD-05A57909AE9B}"/>
    <cellStyle name="Accent1 36" xfId="3795" xr:uid="{29CB0250-7955-42FE-A883-66F17A75CB42}"/>
    <cellStyle name="Accent1 37" xfId="3796" xr:uid="{F11819C1-E115-45AF-827C-7967CC25F1B7}"/>
    <cellStyle name="Accent1 38" xfId="3797" xr:uid="{AE914408-BF53-41A3-9D6E-42B3D7A324CB}"/>
    <cellStyle name="Accent1 39" xfId="3798" xr:uid="{F41A07BF-F3E1-4FA8-B62B-88BCA9C046B9}"/>
    <cellStyle name="Accent1 4" xfId="52" xr:uid="{A14EB820-0156-47F6-93CF-734F64DA054C}"/>
    <cellStyle name="Accent1 4 2" xfId="3799" xr:uid="{817C5362-F677-48D0-87F7-E78EEE26D4CF}"/>
    <cellStyle name="Accent1 40" xfId="3800" xr:uid="{60CFC373-73E1-4537-9E7C-66C7F2DEBDBB}"/>
    <cellStyle name="Accent1 41" xfId="3801" xr:uid="{BF120B33-8E24-432B-882A-E3E03E050FAA}"/>
    <cellStyle name="Accent1 42" xfId="3802" xr:uid="{064F4086-90D0-4C19-9841-503D2C7D5EF4}"/>
    <cellStyle name="Accent1 43" xfId="3803" xr:uid="{B284443B-6560-4A45-9B55-684093B03872}"/>
    <cellStyle name="Accent1 44" xfId="3804" xr:uid="{A4D64CB9-B1B7-49DC-A275-A2C344852058}"/>
    <cellStyle name="Accent1 45" xfId="3805" xr:uid="{1FCF1DEF-E804-4B95-8E65-AB89CEFAEBC0}"/>
    <cellStyle name="Accent1 46" xfId="3806" xr:uid="{C85EAC80-C45F-45C4-A29E-A918A036966C}"/>
    <cellStyle name="Accent1 47" xfId="3807" xr:uid="{7A7161AC-194A-4C67-B1DE-55C9164C44F0}"/>
    <cellStyle name="Accent1 48" xfId="3808" xr:uid="{043F25A9-02B5-4809-A1F9-99ACEB3D34FB}"/>
    <cellStyle name="Accent1 49" xfId="3809" xr:uid="{59C9E152-8A87-41EF-B41E-ADFDEDFDAFAF}"/>
    <cellStyle name="Accent1 5" xfId="3810" xr:uid="{3FFC10D4-3EA3-4978-9670-8144A35DB949}"/>
    <cellStyle name="Accent1 50" xfId="3811" xr:uid="{C65D4341-2BE9-4726-BA60-3B6CCC2F090B}"/>
    <cellStyle name="Accent1 6" xfId="3812" xr:uid="{18202C70-0353-4BDB-9CAC-25314F2979E4}"/>
    <cellStyle name="Accent1 7" xfId="3813" xr:uid="{B948AC18-D5BE-4DA6-93A5-2B9C7FEA3CD5}"/>
    <cellStyle name="Accent1 8" xfId="3814" xr:uid="{C80405A4-2949-4CEF-A9F6-FEBEB497C562}"/>
    <cellStyle name="Accent1 9" xfId="3815" xr:uid="{0437711A-6967-45AF-8695-2570B5E4E183}"/>
    <cellStyle name="Accent2 - 20%" xfId="53" xr:uid="{83739CDD-0CD9-4D4E-9B3B-EB99F0563AA2}"/>
    <cellStyle name="Accent2 - 40%" xfId="54" xr:uid="{A8F83CC8-5E26-409D-A364-F24BC69DEE2A}"/>
    <cellStyle name="Accent2 - 60%" xfId="55" xr:uid="{888A12F9-B1FC-4F21-815A-757EBD1E987E}"/>
    <cellStyle name="Accent2 10" xfId="3816" xr:uid="{C3BE01E1-2768-4B3E-A4C4-A166FFD5D38E}"/>
    <cellStyle name="Accent2 11" xfId="3817" xr:uid="{6C569DB4-7E00-44BC-A34C-D7D7A342429A}"/>
    <cellStyle name="Accent2 12" xfId="3818" xr:uid="{0C4E18AA-F086-477F-83F0-ADDC33FE4698}"/>
    <cellStyle name="Accent2 13" xfId="3819" xr:uid="{DFEF4E02-55D5-416F-9A5D-28A630936FBE}"/>
    <cellStyle name="Accent2 14" xfId="3820" xr:uid="{2BE575FC-C008-48AE-8C80-3F3CAE974138}"/>
    <cellStyle name="Accent2 15" xfId="3821" xr:uid="{B43B5FB2-3F6A-4278-A6B4-E244DA6DD91A}"/>
    <cellStyle name="Accent2 16" xfId="3822" xr:uid="{E570BC47-D64A-4F7A-B186-4D694FAA6299}"/>
    <cellStyle name="Accent2 17" xfId="3823" xr:uid="{A181DC26-1A79-487A-AB9D-1EC00E9A3225}"/>
    <cellStyle name="Accent2 18" xfId="3824" xr:uid="{210B0B38-35BE-480F-94AE-83DA0B29F78A}"/>
    <cellStyle name="Accent2 19" xfId="3825" xr:uid="{33344A40-A98B-48FD-A824-58530EEA84BE}"/>
    <cellStyle name="Accent2 2" xfId="56" xr:uid="{6ACD6D36-2EBF-4B88-91B2-E5B0C1CFE631}"/>
    <cellStyle name="Accent2 20" xfId="3826" xr:uid="{344A8EEE-26AD-4E9E-AE59-C03E934680C7}"/>
    <cellStyle name="Accent2 21" xfId="3827" xr:uid="{F427BE36-2EC8-494B-A943-B71226B3A4DA}"/>
    <cellStyle name="Accent2 22" xfId="3828" xr:uid="{B09073BD-2CB9-4A25-B25E-7D3D6EAB2237}"/>
    <cellStyle name="Accent2 23" xfId="3829" xr:uid="{F965523D-7FEA-47A0-906D-0F23CA3F08F1}"/>
    <cellStyle name="Accent2 24" xfId="3830" xr:uid="{486A2529-AC87-4081-A937-BD9172AE3D29}"/>
    <cellStyle name="Accent2 25" xfId="3831" xr:uid="{FCE82144-5622-4922-89D9-AE34F6FAC3D2}"/>
    <cellStyle name="Accent2 26" xfId="3832" xr:uid="{855D7D1A-AE86-4D51-8F3D-EC3D980913E2}"/>
    <cellStyle name="Accent2 27" xfId="3833" xr:uid="{B508F77D-5F86-4317-B93C-1D5B35BAF9A0}"/>
    <cellStyle name="Accent2 28" xfId="3834" xr:uid="{48C1474D-F9AF-438E-BD39-DBE8804BD7BF}"/>
    <cellStyle name="Accent2 29" xfId="3835" xr:uid="{69180EA7-9492-4911-99B7-44A0498DF593}"/>
    <cellStyle name="Accent2 3" xfId="57" xr:uid="{AAAC9D14-DC89-4761-806C-70C75F7F38B6}"/>
    <cellStyle name="Accent2 3 2" xfId="3836" xr:uid="{B9974CB3-F1AC-4F1B-89C9-FC599DDA89E1}"/>
    <cellStyle name="Accent2 30" xfId="3837" xr:uid="{4BB911B1-52A4-480E-B167-F742C9EAE08E}"/>
    <cellStyle name="Accent2 31" xfId="3838" xr:uid="{1994B6E8-68C7-46C7-8623-5EEEE50A9ED2}"/>
    <cellStyle name="Accent2 32" xfId="3839" xr:uid="{C062CFA1-04CF-427A-9043-CEF8B936ABB4}"/>
    <cellStyle name="Accent2 33" xfId="3840" xr:uid="{B9332F4C-A841-48B0-A324-7CC0EAEFCB5D}"/>
    <cellStyle name="Accent2 34" xfId="3841" xr:uid="{6036BC2C-AC90-4A59-90CC-236FA03FB68F}"/>
    <cellStyle name="Accent2 35" xfId="3842" xr:uid="{E4174FB8-9E97-4D7E-8498-39B0C5EDA652}"/>
    <cellStyle name="Accent2 36" xfId="3843" xr:uid="{12B616BA-7BE7-43E7-99A6-386CFBC7C370}"/>
    <cellStyle name="Accent2 37" xfId="3844" xr:uid="{15BF8FB3-FA50-4CDD-AFD0-E150E99BD435}"/>
    <cellStyle name="Accent2 38" xfId="3845" xr:uid="{F13F1E72-9929-4930-AA2D-0DABE118AD7F}"/>
    <cellStyle name="Accent2 39" xfId="3846" xr:uid="{9A3099FF-B310-4A7E-9AA3-9EED41C7DA7B}"/>
    <cellStyle name="Accent2 4" xfId="58" xr:uid="{77C27730-2773-4DCA-A1ED-524FBA0F45AA}"/>
    <cellStyle name="Accent2 4 2" xfId="3847" xr:uid="{3EF35412-BB06-40B6-A5FB-1D0E2DBA474F}"/>
    <cellStyle name="Accent2 40" xfId="3848" xr:uid="{9C949F7A-0397-4865-8EBD-8F0AF4A4637B}"/>
    <cellStyle name="Accent2 41" xfId="3849" xr:uid="{F5708838-B8A9-4564-907B-B6FA06D6662B}"/>
    <cellStyle name="Accent2 42" xfId="3850" xr:uid="{1FAA6508-1B39-4F78-BB9A-40997594B20F}"/>
    <cellStyle name="Accent2 43" xfId="3851" xr:uid="{C2F44F8E-2B47-43A3-BCDB-CED739EB4DEF}"/>
    <cellStyle name="Accent2 44" xfId="3852" xr:uid="{0DC42D33-C4C9-4AE8-9F2F-ECA65F019CC9}"/>
    <cellStyle name="Accent2 45" xfId="3853" xr:uid="{E8E96555-2C9C-4ED9-B8E7-917124095FBA}"/>
    <cellStyle name="Accent2 46" xfId="3854" xr:uid="{1795334D-5EC0-4C88-8A8C-D8198E52E1EF}"/>
    <cellStyle name="Accent2 47" xfId="3855" xr:uid="{7B852D84-1C55-48B0-A98A-990BD1B3B13E}"/>
    <cellStyle name="Accent2 48" xfId="3856" xr:uid="{1D22BA98-59A3-4774-8FC7-8283C2E2399D}"/>
    <cellStyle name="Accent2 49" xfId="3857" xr:uid="{6268DF0A-47C8-45CB-8C11-23141269BDEA}"/>
    <cellStyle name="Accent2 5" xfId="3858" xr:uid="{9C38FA5C-17BF-45C4-BA47-459E2C7B55A4}"/>
    <cellStyle name="Accent2 50" xfId="3859" xr:uid="{39E71F38-24B4-4A4D-AB44-2B74060159C6}"/>
    <cellStyle name="Accent2 6" xfId="3860" xr:uid="{C8571DEC-61D1-4360-A4DB-F02B2E058E94}"/>
    <cellStyle name="Accent2 7" xfId="3861" xr:uid="{3DACC4ED-24A0-4E07-BFE8-95C9C862DC90}"/>
    <cellStyle name="Accent2 8" xfId="3862" xr:uid="{DAB5C367-E12D-4B87-88F3-78E96CEB9CB8}"/>
    <cellStyle name="Accent2 9" xfId="3863" xr:uid="{C494EC1C-6F47-4F94-BDC3-9C0A8FFD9A5E}"/>
    <cellStyle name="Accent3 - 20%" xfId="59" xr:uid="{960E08C0-41B5-4C9A-AA7E-0142F23C2D6A}"/>
    <cellStyle name="Accent3 - 40%" xfId="60" xr:uid="{D82AC461-1A5B-4EAC-BB2A-8133BCB0B597}"/>
    <cellStyle name="Accent3 - 60%" xfId="61" xr:uid="{F4B3D8C7-51BA-4B26-AF43-2F5EEA0BCCA6}"/>
    <cellStyle name="Accent3 10" xfId="3864" xr:uid="{FE67D299-B4B9-4C5D-BD54-F77ACA57CD97}"/>
    <cellStyle name="Accent3 11" xfId="3865" xr:uid="{E942E499-B31F-4633-AD22-7AFD30B1C72E}"/>
    <cellStyle name="Accent3 12" xfId="3866" xr:uid="{E123BBD7-08BA-4225-A01E-E7B7538EC934}"/>
    <cellStyle name="Accent3 13" xfId="3867" xr:uid="{001272DF-4EBD-414E-A31D-244F8A698A0F}"/>
    <cellStyle name="Accent3 14" xfId="3868" xr:uid="{1ED98C2E-F872-4B36-9D57-97D29E9C383E}"/>
    <cellStyle name="Accent3 15" xfId="3869" xr:uid="{841578C8-A3BA-413B-BDB3-A9F1FC839FE6}"/>
    <cellStyle name="Accent3 16" xfId="3870" xr:uid="{E207AD86-0074-4F18-8F26-C5084FE893E4}"/>
    <cellStyle name="Accent3 17" xfId="3871" xr:uid="{0FBDA18D-DECF-4156-A198-2802A653BAF6}"/>
    <cellStyle name="Accent3 18" xfId="3872" xr:uid="{99AFCA68-7E58-4636-B206-0AE8B0B9066D}"/>
    <cellStyle name="Accent3 19" xfId="3873" xr:uid="{AF881696-45E7-4F54-AD1B-C69827257940}"/>
    <cellStyle name="Accent3 2" xfId="62" xr:uid="{0E68FF2D-626E-44FC-BDFC-B2FD4F7BFADB}"/>
    <cellStyle name="Accent3 20" xfId="3874" xr:uid="{181678A5-CF6F-4044-8275-F40A3637386C}"/>
    <cellStyle name="Accent3 21" xfId="3875" xr:uid="{71872A51-6E2A-4C4A-844A-0EFBB5C48671}"/>
    <cellStyle name="Accent3 22" xfId="3876" xr:uid="{FEB6D146-9755-4467-91D2-F75E649EF2A7}"/>
    <cellStyle name="Accent3 23" xfId="3877" xr:uid="{682AC130-4C31-4960-A7DC-FD22D05524E0}"/>
    <cellStyle name="Accent3 24" xfId="3878" xr:uid="{6154DE80-5286-415B-B69B-97865CC8337C}"/>
    <cellStyle name="Accent3 25" xfId="3879" xr:uid="{502ECBBE-197A-423C-8668-9C9FDD29EEA4}"/>
    <cellStyle name="Accent3 26" xfId="3880" xr:uid="{12EC3BC7-A607-4DFE-8CB9-F7E831285E4C}"/>
    <cellStyle name="Accent3 27" xfId="3881" xr:uid="{3B04A892-29A0-4732-8754-D06E42D08CCC}"/>
    <cellStyle name="Accent3 28" xfId="3882" xr:uid="{CFFB32E8-B02D-45E9-844F-82C83ACCD03B}"/>
    <cellStyle name="Accent3 29" xfId="3883" xr:uid="{4AC92956-57DF-4FC5-B211-D70817690003}"/>
    <cellStyle name="Accent3 3" xfId="63" xr:uid="{F5779569-F898-4DFA-929F-81C1AED09FB1}"/>
    <cellStyle name="Accent3 3 2" xfId="3884" xr:uid="{D2A269D1-6A7F-4002-9197-B49595193797}"/>
    <cellStyle name="Accent3 30" xfId="3885" xr:uid="{708391EA-6AF7-4871-8617-5899CC6E05BA}"/>
    <cellStyle name="Accent3 31" xfId="3886" xr:uid="{65DE24EE-B49A-49B5-BA1B-C2E49F91DEE7}"/>
    <cellStyle name="Accent3 32" xfId="3887" xr:uid="{476CBFD0-98AF-42F3-B848-1DC8E441B149}"/>
    <cellStyle name="Accent3 33" xfId="3888" xr:uid="{E074DBF6-ACEC-4E54-A952-4380922A18D6}"/>
    <cellStyle name="Accent3 34" xfId="3889" xr:uid="{4B2A8137-CC7F-4A22-9442-B06D228AE9F3}"/>
    <cellStyle name="Accent3 35" xfId="3890" xr:uid="{DC563138-69FE-4928-8D06-C801E03123B2}"/>
    <cellStyle name="Accent3 36" xfId="3891" xr:uid="{95C00C08-97FF-4452-A488-A93B3C581BCE}"/>
    <cellStyle name="Accent3 37" xfId="3892" xr:uid="{7382B8F2-7AD8-427C-A836-1D72F41A2F52}"/>
    <cellStyle name="Accent3 38" xfId="3893" xr:uid="{F37E2431-7C07-448A-8614-1BC7330D94EC}"/>
    <cellStyle name="Accent3 39" xfId="3894" xr:uid="{DEAD35E3-B9EC-4E72-B518-5B657F581CE2}"/>
    <cellStyle name="Accent3 4" xfId="64" xr:uid="{00772AAD-01F1-48C1-99BC-E6EAE58BC353}"/>
    <cellStyle name="Accent3 4 2" xfId="3895" xr:uid="{966AC1FE-5604-4ACC-B4F8-7611EF27D993}"/>
    <cellStyle name="Accent3 40" xfId="3896" xr:uid="{136C2744-61BE-4CF2-B7D5-6FB127D3767C}"/>
    <cellStyle name="Accent3 41" xfId="3897" xr:uid="{A462C778-93B6-4178-9AD3-FD7CC191EEC0}"/>
    <cellStyle name="Accent3 42" xfId="3898" xr:uid="{63B1D512-A93F-42B5-BED7-21969CEA29C3}"/>
    <cellStyle name="Accent3 43" xfId="3899" xr:uid="{53D1AEE1-9DF5-42F8-9726-15B90F2D289A}"/>
    <cellStyle name="Accent3 44" xfId="3900" xr:uid="{AA28AC2D-7F19-46B5-BAB1-7F1F10598A93}"/>
    <cellStyle name="Accent3 45" xfId="3901" xr:uid="{5B84A55D-5902-4EFF-A30E-57AD40B79EFD}"/>
    <cellStyle name="Accent3 46" xfId="3902" xr:uid="{F1DC1B45-4369-4399-8009-DF189E53C8AF}"/>
    <cellStyle name="Accent3 47" xfId="3903" xr:uid="{AC4C6703-842E-41CF-9F77-F86EE55B1D66}"/>
    <cellStyle name="Accent3 48" xfId="3904" xr:uid="{9CF761A8-233F-455E-829E-E5A0658A4ED0}"/>
    <cellStyle name="Accent3 49" xfId="3905" xr:uid="{3B8F5D7D-E736-46F1-BEAA-BE3C1145B3D2}"/>
    <cellStyle name="Accent3 5" xfId="3906" xr:uid="{FC5768F6-A22A-413C-823C-3C3091E96A23}"/>
    <cellStyle name="Accent3 50" xfId="3907" xr:uid="{DC893219-BB1B-482E-A618-3C0EFA934BBB}"/>
    <cellStyle name="Accent3 6" xfId="3908" xr:uid="{EBD15FFC-6BEC-484F-98DB-74253E5BB9D9}"/>
    <cellStyle name="Accent3 7" xfId="3909" xr:uid="{1F9F0E4A-7AC4-435B-8569-DF4989397397}"/>
    <cellStyle name="Accent3 8" xfId="3910" xr:uid="{3F438038-2BE5-470E-AA42-51AF662C8F8E}"/>
    <cellStyle name="Accent3 9" xfId="3911" xr:uid="{8F3A4A08-EC48-4C2E-A9C2-C2245CFD4710}"/>
    <cellStyle name="Accent4 - 20%" xfId="65" xr:uid="{E6E73EB0-0F34-4196-BB93-951E180AB0E6}"/>
    <cellStyle name="Accent4 - 40%" xfId="66" xr:uid="{B5679C7C-C20A-4B54-BEA1-38C6D2BFBFD3}"/>
    <cellStyle name="Accent4 - 60%" xfId="67" xr:uid="{D0B23BE0-C6BA-47A0-BF2E-E3F44BCE9096}"/>
    <cellStyle name="Accent4 10" xfId="3912" xr:uid="{83F970BA-23EE-4D65-8CF5-2D4A594C4167}"/>
    <cellStyle name="Accent4 11" xfId="3913" xr:uid="{E2FFADB7-65D2-4DD2-9757-1C60E88DF919}"/>
    <cellStyle name="Accent4 12" xfId="3914" xr:uid="{FF6220AD-1B66-4BCB-9734-ECDBE1B715B4}"/>
    <cellStyle name="Accent4 13" xfId="3915" xr:uid="{1E67CE50-AA85-4C05-A3D6-2316991885F4}"/>
    <cellStyle name="Accent4 14" xfId="3916" xr:uid="{F03951E0-1B45-4EB2-B276-E629136C86BE}"/>
    <cellStyle name="Accent4 15" xfId="3917" xr:uid="{499688FE-65EA-44E6-8FAF-ADABD1D0E827}"/>
    <cellStyle name="Accent4 16" xfId="3918" xr:uid="{703364D5-F6B1-47FE-AFF9-848853BB9F09}"/>
    <cellStyle name="Accent4 17" xfId="3919" xr:uid="{EF420175-41B5-4396-8B45-F7FF6538594C}"/>
    <cellStyle name="Accent4 18" xfId="3920" xr:uid="{1A02242E-94D0-4332-AC27-4CF0261433D6}"/>
    <cellStyle name="Accent4 19" xfId="3921" xr:uid="{841B5EDE-9AAC-4293-87FF-D62205A1E7FD}"/>
    <cellStyle name="Accent4 2" xfId="68" xr:uid="{12C2A684-2EF1-4CFC-985A-ABE301C469BA}"/>
    <cellStyle name="Accent4 20" xfId="3922" xr:uid="{720722C2-78B9-424D-8675-379D488464CE}"/>
    <cellStyle name="Accent4 21" xfId="3923" xr:uid="{866CD81A-EA70-4BE7-848B-6A954BDF55BB}"/>
    <cellStyle name="Accent4 22" xfId="3924" xr:uid="{F91EC7F2-3A22-4392-8A7D-37539AF001E8}"/>
    <cellStyle name="Accent4 23" xfId="3925" xr:uid="{783ECA01-0702-43B6-A974-9A1D12C55AA1}"/>
    <cellStyle name="Accent4 24" xfId="3926" xr:uid="{572D02EA-EB64-4FE8-A0EB-B2D1F031D53B}"/>
    <cellStyle name="Accent4 25" xfId="3927" xr:uid="{7DFD917B-B0E9-4240-897C-E09E8E94C1DD}"/>
    <cellStyle name="Accent4 26" xfId="3928" xr:uid="{DCA5DD44-0B44-4E7C-B8C6-CA7EAB75E762}"/>
    <cellStyle name="Accent4 27" xfId="3929" xr:uid="{0BFFED25-EB25-440B-B077-FE19770673F6}"/>
    <cellStyle name="Accent4 28" xfId="3930" xr:uid="{A1345999-70BE-4552-85EE-FDF64BF9694A}"/>
    <cellStyle name="Accent4 29" xfId="3931" xr:uid="{C4882BA0-F59F-4F2A-9119-EA0F2B1D760C}"/>
    <cellStyle name="Accent4 3" xfId="69" xr:uid="{6E1D2511-0C17-46BB-8BD8-13A036C319A1}"/>
    <cellStyle name="Accent4 3 2" xfId="3932" xr:uid="{E9586F44-1E0C-4323-8C55-FCBFEEA32675}"/>
    <cellStyle name="Accent4 30" xfId="3933" xr:uid="{3F688B9E-2B59-425E-932C-EECA09989FB6}"/>
    <cellStyle name="Accent4 31" xfId="3934" xr:uid="{CEFB7425-82AB-4DFA-A517-525E3AB714F0}"/>
    <cellStyle name="Accent4 32" xfId="3935" xr:uid="{BAFE5312-6B73-4E57-B626-45FFDFDFF873}"/>
    <cellStyle name="Accent4 33" xfId="3936" xr:uid="{7DF48819-9645-47B7-9E85-50AE96F1F026}"/>
    <cellStyle name="Accent4 34" xfId="3937" xr:uid="{1F134AEF-191F-448B-BA9C-5AD74749D7F2}"/>
    <cellStyle name="Accent4 35" xfId="3938" xr:uid="{B47E3F48-9DE7-47B3-903A-4FA1905B0313}"/>
    <cellStyle name="Accent4 36" xfId="3939" xr:uid="{566E0274-9FDF-4974-AAF9-9EE37788C177}"/>
    <cellStyle name="Accent4 37" xfId="3940" xr:uid="{6448C501-CD53-4CD0-BC66-AEAD15B33489}"/>
    <cellStyle name="Accent4 38" xfId="3941" xr:uid="{EB1AD828-BCFD-45EB-BF4F-DC6F133055D7}"/>
    <cellStyle name="Accent4 39" xfId="3942" xr:uid="{ECC159DB-B63D-46FB-B88F-973803E0012B}"/>
    <cellStyle name="Accent4 4" xfId="70" xr:uid="{12CD331B-8B28-4AEF-8911-995C6600843F}"/>
    <cellStyle name="Accent4 4 2" xfId="3943" xr:uid="{CDCD6CAE-094B-4BD4-A430-14200F4D7CC9}"/>
    <cellStyle name="Accent4 40" xfId="3944" xr:uid="{7020B32F-157E-43BE-A77A-196E27C047AA}"/>
    <cellStyle name="Accent4 41" xfId="3945" xr:uid="{402CA376-136E-4147-BE12-7FB43412EA95}"/>
    <cellStyle name="Accent4 42" xfId="3946" xr:uid="{8A46DBC3-EEDF-4D01-860D-D680F69284B3}"/>
    <cellStyle name="Accent4 43" xfId="3947" xr:uid="{B8305B2E-9949-4874-BAA0-8EBBCD82074B}"/>
    <cellStyle name="Accent4 44" xfId="3948" xr:uid="{C9D7DAEB-8024-4D16-9B36-10A8900B667F}"/>
    <cellStyle name="Accent4 45" xfId="3949" xr:uid="{2BB58C15-6995-4E0F-9410-428004FAABFF}"/>
    <cellStyle name="Accent4 46" xfId="3950" xr:uid="{2DB6D05D-547E-4453-A6FD-4A104693F84C}"/>
    <cellStyle name="Accent4 47" xfId="3951" xr:uid="{945C3A0D-466B-4ADA-A2DF-8343C1CE0A63}"/>
    <cellStyle name="Accent4 48" xfId="3952" xr:uid="{0F3A556A-E6C0-48D0-AF3F-38DC8E8AD7AA}"/>
    <cellStyle name="Accent4 49" xfId="3953" xr:uid="{9324C340-43C9-4F70-8257-7551462C8039}"/>
    <cellStyle name="Accent4 5" xfId="3954" xr:uid="{ECC7DE27-2ABB-464E-9811-89964F383F6C}"/>
    <cellStyle name="Accent4 50" xfId="3955" xr:uid="{156DF432-DF11-449C-8B34-0A321A0DC289}"/>
    <cellStyle name="Accent4 6" xfId="3956" xr:uid="{387156A0-409D-46FC-A44C-B9E363F3F470}"/>
    <cellStyle name="Accent4 7" xfId="3957" xr:uid="{617696DC-648D-4381-A00D-760F950AA9D5}"/>
    <cellStyle name="Accent4 8" xfId="3958" xr:uid="{B2E9146B-F533-4F5A-94D0-32EA94F8DF59}"/>
    <cellStyle name="Accent4 9" xfId="3959" xr:uid="{6DF0B0E2-BFA6-4D71-8AEC-34FE52D2FD21}"/>
    <cellStyle name="Accent5 - 20%" xfId="71" xr:uid="{F7D6E7C6-A70A-48DE-8FAC-74FA6ED95F26}"/>
    <cellStyle name="Accent5 - 40%" xfId="72" xr:uid="{C40FB7F9-B5EC-4B42-A016-7F797FE79C8D}"/>
    <cellStyle name="Accent5 - 60%" xfId="73" xr:uid="{8628AF62-CBC6-447C-9AB8-37AB5072655D}"/>
    <cellStyle name="Accent5 10" xfId="3960" xr:uid="{8DF8C45D-AA1F-4D85-AFDA-5C95D279F63D}"/>
    <cellStyle name="Accent5 11" xfId="3961" xr:uid="{90868E44-7F78-4DCE-BC44-19F6A55F0163}"/>
    <cellStyle name="Accent5 12" xfId="3962" xr:uid="{FD9F51A2-F075-478E-BC81-B6F368A8BD6D}"/>
    <cellStyle name="Accent5 13" xfId="3963" xr:uid="{655A1F24-E34B-4D14-8A3A-BB448D8FD323}"/>
    <cellStyle name="Accent5 14" xfId="3964" xr:uid="{8D094EFD-C7D5-4CBC-AA41-CFCF29DB8F3E}"/>
    <cellStyle name="Accent5 15" xfId="3965" xr:uid="{45FBB928-0688-4061-A83D-EA3A40680E9E}"/>
    <cellStyle name="Accent5 16" xfId="3966" xr:uid="{A69C9162-5DAB-4353-959E-02064C45F045}"/>
    <cellStyle name="Accent5 17" xfId="3967" xr:uid="{0877D450-C824-416B-85D9-ADCA3911844A}"/>
    <cellStyle name="Accent5 18" xfId="3968" xr:uid="{122EEE2C-8036-45FF-9051-901049656BC9}"/>
    <cellStyle name="Accent5 19" xfId="3969" xr:uid="{2899ABFF-4B9E-4451-B29C-73AB2B8E85A2}"/>
    <cellStyle name="Accent5 2" xfId="74" xr:uid="{84DD9333-53D4-4C65-BF51-1E2D01AB310E}"/>
    <cellStyle name="Accent5 20" xfId="3970" xr:uid="{B4CB4A09-4980-4A77-920F-F6A8E38A59B0}"/>
    <cellStyle name="Accent5 21" xfId="3971" xr:uid="{8E9AD697-7B1A-45B8-8C95-4DE1F4955BAF}"/>
    <cellStyle name="Accent5 22" xfId="3972" xr:uid="{7B2CB61E-EEE2-48C9-B244-457F6D278AE2}"/>
    <cellStyle name="Accent5 23" xfId="3973" xr:uid="{420DBEB2-8740-432D-B971-DC508592FD31}"/>
    <cellStyle name="Accent5 24" xfId="3974" xr:uid="{5721B37F-314B-47FF-9CCA-513F8217D79C}"/>
    <cellStyle name="Accent5 25" xfId="3975" xr:uid="{67920B20-4780-42E2-81D5-E1C18DCCC7A2}"/>
    <cellStyle name="Accent5 26" xfId="3976" xr:uid="{CF72D71A-5638-4F87-9394-A4F48AD6772F}"/>
    <cellStyle name="Accent5 27" xfId="3977" xr:uid="{2D00C5D7-828C-41D9-B385-85B2A69E8BED}"/>
    <cellStyle name="Accent5 28" xfId="3978" xr:uid="{EA2F2645-8D41-4AA9-8FC6-3F3ABA22F6F2}"/>
    <cellStyle name="Accent5 29" xfId="3979" xr:uid="{67E8250D-ED65-4E3C-9545-E0CE02C319DB}"/>
    <cellStyle name="Accent5 3" xfId="75" xr:uid="{8F335E6E-DBD1-4CCE-ABEB-22F9E51A7125}"/>
    <cellStyle name="Accent5 3 2" xfId="3980" xr:uid="{54F234AF-E555-4FD7-BD9E-590336E2B804}"/>
    <cellStyle name="Accent5 30" xfId="3981" xr:uid="{D57B2785-9A08-465B-A4B3-562E807DB5FB}"/>
    <cellStyle name="Accent5 31" xfId="3982" xr:uid="{E5418CC6-1C9A-4CDB-905F-06BC3F5EB05D}"/>
    <cellStyle name="Accent5 32" xfId="3983" xr:uid="{C401DFC2-70A6-47BE-8E13-EBC2253C6D49}"/>
    <cellStyle name="Accent5 33" xfId="3984" xr:uid="{76F67B5A-EB9B-49FF-B52D-2A61258D2CF7}"/>
    <cellStyle name="Accent5 34" xfId="3985" xr:uid="{B905A1BC-D1D7-497D-9634-54FAFBFEE48F}"/>
    <cellStyle name="Accent5 35" xfId="3986" xr:uid="{D7B9DF7C-F375-4A01-B782-B62674634D3C}"/>
    <cellStyle name="Accent5 36" xfId="3987" xr:uid="{F7FA6F51-36B2-4FC7-B423-21E4760F4961}"/>
    <cellStyle name="Accent5 37" xfId="3988" xr:uid="{50AC0BA5-B24D-4D13-9AE5-FE41FD645903}"/>
    <cellStyle name="Accent5 38" xfId="3989" xr:uid="{DE98D24D-FFB2-4934-87F4-D639C56E9752}"/>
    <cellStyle name="Accent5 39" xfId="3990" xr:uid="{7019DDD9-23BE-4BE3-81ED-56D6996F0B45}"/>
    <cellStyle name="Accent5 4" xfId="76" xr:uid="{210EC629-66B1-4144-BC0D-D4E4460ECD9C}"/>
    <cellStyle name="Accent5 4 2" xfId="3991" xr:uid="{796347B2-3014-40D8-958F-256591119053}"/>
    <cellStyle name="Accent5 40" xfId="3992" xr:uid="{E5A4DEDE-A4B7-47D4-BC83-5CDE290F3F69}"/>
    <cellStyle name="Accent5 41" xfId="3993" xr:uid="{5C2F2A3B-A628-49F3-B74F-EF1875B2BA71}"/>
    <cellStyle name="Accent5 42" xfId="3994" xr:uid="{E8D283D2-8801-4F94-ABF2-AFA1C7DF6F35}"/>
    <cellStyle name="Accent5 43" xfId="3995" xr:uid="{F94378F9-AC75-41BA-AF33-38B9E949B153}"/>
    <cellStyle name="Accent5 44" xfId="3996" xr:uid="{26F09D1A-3A33-4160-8406-176EFA0052FB}"/>
    <cellStyle name="Accent5 45" xfId="3997" xr:uid="{5746839F-061A-47E9-9CCB-C7A3ED71AFD8}"/>
    <cellStyle name="Accent5 46" xfId="3998" xr:uid="{4AD7ED30-7CDB-43AA-8F7B-284414FFBAAD}"/>
    <cellStyle name="Accent5 47" xfId="3999" xr:uid="{995D2E82-C70F-4F8E-8432-97C575C0E6EE}"/>
    <cellStyle name="Accent5 48" xfId="4000" xr:uid="{A34092BD-714F-45AC-87B8-2A98FBC1D296}"/>
    <cellStyle name="Accent5 49" xfId="4001" xr:uid="{8F61471F-ED45-4144-A412-3F825B96B3D4}"/>
    <cellStyle name="Accent5 5" xfId="4002" xr:uid="{1B7B120C-5049-4BB9-B1E0-6EC29D6C1E30}"/>
    <cellStyle name="Accent5 50" xfId="4003" xr:uid="{43724247-E3DA-4E4F-A55F-28CDB8C61824}"/>
    <cellStyle name="Accent5 6" xfId="4004" xr:uid="{502F4814-3B58-4D7E-A5D8-190547FD8237}"/>
    <cellStyle name="Accent5 7" xfId="4005" xr:uid="{57FC1B27-FF36-41D1-9F35-1B6C337DF732}"/>
    <cellStyle name="Accent5 8" xfId="4006" xr:uid="{9EADBDB7-10E2-41EF-BB62-E9111CD617B4}"/>
    <cellStyle name="Accent5 9" xfId="4007" xr:uid="{E812DB2E-CA7E-4F6A-8777-DCC91AAF4E79}"/>
    <cellStyle name="Accent6 - 20%" xfId="77" xr:uid="{D5F3C52E-90AD-4EF8-8AF1-F8F3C6C25B9B}"/>
    <cellStyle name="Accent6 - 40%" xfId="78" xr:uid="{308E510C-E2FB-49CA-9FE7-ECD00B41DF74}"/>
    <cellStyle name="Accent6 - 60%" xfId="79" xr:uid="{B2AFE0D1-FC0B-4EFA-A89A-58D3844B9A83}"/>
    <cellStyle name="Accent6 10" xfId="4008" xr:uid="{B7B4A4BB-8F3B-4668-B43F-DFE32FE9ED38}"/>
    <cellStyle name="Accent6 11" xfId="4009" xr:uid="{393B7F26-6E62-4134-B95A-9DEE9EECCD0D}"/>
    <cellStyle name="Accent6 12" xfId="4010" xr:uid="{814B6134-2EED-4F2E-9E7B-D2BF87763673}"/>
    <cellStyle name="Accent6 13" xfId="4011" xr:uid="{CB786A87-20C5-4388-B636-181AB609668C}"/>
    <cellStyle name="Accent6 14" xfId="4012" xr:uid="{9AA36537-95B5-42AC-B077-0E78C6ACA8F6}"/>
    <cellStyle name="Accent6 15" xfId="4013" xr:uid="{6113D462-1DFA-4E00-AE4F-AC5A159BD8EE}"/>
    <cellStyle name="Accent6 16" xfId="4014" xr:uid="{46EFAEA8-2BB2-4CB7-9600-B251DC2C9322}"/>
    <cellStyle name="Accent6 17" xfId="4015" xr:uid="{F9FF9215-730D-46F0-AEE5-F7FBC0B3FA07}"/>
    <cellStyle name="Accent6 18" xfId="4016" xr:uid="{8B89C749-FD2E-4EC7-956E-2255F8D262A2}"/>
    <cellStyle name="Accent6 19" xfId="4017" xr:uid="{7281E742-0681-40B5-A731-3AC19597643C}"/>
    <cellStyle name="Accent6 2" xfId="80" xr:uid="{DB5704DC-EC85-4445-8EE8-AB1C888A9940}"/>
    <cellStyle name="Accent6 20" xfId="4018" xr:uid="{42AC2114-10DF-479A-9BA5-7BF03EA18E1D}"/>
    <cellStyle name="Accent6 21" xfId="4019" xr:uid="{C8751DE5-2689-4804-AC92-211949F2E211}"/>
    <cellStyle name="Accent6 22" xfId="4020" xr:uid="{67D5A3B0-A27B-468B-8BAD-2C10C8BFDA58}"/>
    <cellStyle name="Accent6 23" xfId="4021" xr:uid="{22485DBE-33FB-4B4D-A682-CCB2FAFECE41}"/>
    <cellStyle name="Accent6 24" xfId="4022" xr:uid="{480EFD46-0667-40CB-AF37-FC28E4998FFA}"/>
    <cellStyle name="Accent6 25" xfId="4023" xr:uid="{1A0A9A31-4D5F-47DB-899A-FE7CC716234B}"/>
    <cellStyle name="Accent6 26" xfId="4024" xr:uid="{9C7D65DC-E29C-4065-A3CF-E446D5D520D0}"/>
    <cellStyle name="Accent6 27" xfId="4025" xr:uid="{D81643B7-DA52-443A-855C-E66CDDDF2542}"/>
    <cellStyle name="Accent6 28" xfId="4026" xr:uid="{70B3C41C-1686-4879-808C-CE92BE881842}"/>
    <cellStyle name="Accent6 29" xfId="4027" xr:uid="{4AFB937A-3849-4C9A-9174-9D213210C379}"/>
    <cellStyle name="Accent6 3" xfId="81" xr:uid="{025FA9CF-3679-43BA-A0CB-4C3245CD5723}"/>
    <cellStyle name="Accent6 3 2" xfId="4028" xr:uid="{2831105F-0C97-4789-81EB-0EF53BB3949C}"/>
    <cellStyle name="Accent6 30" xfId="4029" xr:uid="{CD4B506A-E298-4728-A71D-1AE19E5AA42D}"/>
    <cellStyle name="Accent6 31" xfId="4030" xr:uid="{7C6345D9-84CA-4FA2-AD5A-BD1C80EC1430}"/>
    <cellStyle name="Accent6 32" xfId="4031" xr:uid="{F596FF23-4103-4E00-B08A-AD0809E8C827}"/>
    <cellStyle name="Accent6 33" xfId="4032" xr:uid="{A096CEAE-7944-4954-97E6-468FAB82B202}"/>
    <cellStyle name="Accent6 34" xfId="4033" xr:uid="{3DBEED33-48AD-4B5E-94A2-2A1786B14828}"/>
    <cellStyle name="Accent6 35" xfId="4034" xr:uid="{4764E826-B7C3-4BD2-ABEF-6DEFA2794930}"/>
    <cellStyle name="Accent6 36" xfId="4035" xr:uid="{11895565-C2EF-4BEE-BA76-6335F4E766E0}"/>
    <cellStyle name="Accent6 37" xfId="4036" xr:uid="{F0A2A813-4789-4C13-A7B0-08C02B2EFC3A}"/>
    <cellStyle name="Accent6 38" xfId="4037" xr:uid="{43766827-F2DA-41ED-A803-27F4CFE07FBB}"/>
    <cellStyle name="Accent6 39" xfId="4038" xr:uid="{A0C169E9-9420-42C8-A6F3-8099F558D55B}"/>
    <cellStyle name="Accent6 4" xfId="82" xr:uid="{102F6334-3B8A-437D-9AA2-49AC2F426ACF}"/>
    <cellStyle name="Accent6 4 2" xfId="4039" xr:uid="{B4AD63FD-A306-4FCE-86BC-6645E0F9DE2F}"/>
    <cellStyle name="Accent6 40" xfId="4040" xr:uid="{19DFBE4A-3EB8-4DD2-8398-BDB14BAB520F}"/>
    <cellStyle name="Accent6 41" xfId="4041" xr:uid="{6F444DF6-7AB8-4CA6-801C-A6C6C37AE6AF}"/>
    <cellStyle name="Accent6 42" xfId="4042" xr:uid="{CCC45A4E-BB93-4CB9-92AB-54996EBECA90}"/>
    <cellStyle name="Accent6 43" xfId="4043" xr:uid="{6358EC8F-688C-4B5A-9EB2-2A9740FCA80A}"/>
    <cellStyle name="Accent6 44" xfId="4044" xr:uid="{7AC413A6-6E47-449C-BA3F-087C8C18BBB4}"/>
    <cellStyle name="Accent6 45" xfId="4045" xr:uid="{C4808CD2-5146-44E2-9956-B76467FF19DE}"/>
    <cellStyle name="Accent6 46" xfId="4046" xr:uid="{892D959D-7D9C-4905-AA5C-84634350167F}"/>
    <cellStyle name="Accent6 47" xfId="4047" xr:uid="{53F8BE10-C33C-48CD-8600-FBE294623A49}"/>
    <cellStyle name="Accent6 48" xfId="4048" xr:uid="{C7B3326F-9B46-479B-A9BF-75F9CCB61FA6}"/>
    <cellStyle name="Accent6 49" xfId="4049" xr:uid="{BBA926BD-D5AD-446E-AC30-6F9CE3CB26BC}"/>
    <cellStyle name="Accent6 5" xfId="4050" xr:uid="{74FECE36-EE37-4579-A549-B5768B1A689E}"/>
    <cellStyle name="Accent6 50" xfId="4051" xr:uid="{A8ABCED6-47F4-46FD-8E22-2BF9AFDDE21F}"/>
    <cellStyle name="Accent6 6" xfId="4052" xr:uid="{F08DB0F5-EA29-40EF-856A-897E8E53DBBF}"/>
    <cellStyle name="Accent6 7" xfId="4053" xr:uid="{AB5EB4FC-CB90-4E82-9112-85AB3E73C0AF}"/>
    <cellStyle name="Accent6 8" xfId="4054" xr:uid="{3FB5E671-2D8F-4F36-9957-494C2A4C3A74}"/>
    <cellStyle name="Accent6 9" xfId="4055" xr:uid="{A592FE32-A361-4689-B4F2-12C02A75AEC1}"/>
    <cellStyle name="Actual Date" xfId="1004" xr:uid="{EE5609D7-72DD-441E-879E-4CE7C8C0EA3B}"/>
    <cellStyle name="Actual Date 2" xfId="1005" xr:uid="{011C8838-10DD-413B-9F30-394DD6A8723A}"/>
    <cellStyle name="Actual Date 3" xfId="1006" xr:uid="{A0013053-EAB0-42A3-9053-B2173632090A}"/>
    <cellStyle name="Actual Date 4" xfId="1007" xr:uid="{44EF5697-783A-45EC-86B6-ED9FD90D415E}"/>
    <cellStyle name="Actual Date 5" xfId="1008" xr:uid="{C235A4FA-A560-47BB-9BBA-9AA84B6BF146}"/>
    <cellStyle name="Actual Date 6" xfId="1009" xr:uid="{36A95CFB-C279-4FEF-A5A0-CE6A59F2A65D}"/>
    <cellStyle name="Actual Date 6 2" xfId="1010" xr:uid="{72A1BF81-4690-4ED1-AA76-5EECFE09122E}"/>
    <cellStyle name="Actual Date 6_48MW CMSI CAPEX Budget rev 11Jun10-rev16b (Updated Forecast cash flow)" xfId="1011" xr:uid="{EC10DC56-79F2-40A0-A3EF-97BE13F4C52A}"/>
    <cellStyle name="Actual Date_Mesquite Solar 277 MW v1" xfId="1012" xr:uid="{159BE1BB-BEFF-4475-AC74-39F41D6D44C8}"/>
    <cellStyle name="ariel" xfId="1013" xr:uid="{7C3F153D-8224-4596-B6BE-CC0A08E17331}"/>
    <cellStyle name="Bad 2" xfId="83" xr:uid="{56E4AE19-4136-4319-B8E5-07AA537D026F}"/>
    <cellStyle name="Bad 3" xfId="1014" xr:uid="{84C6E5CB-BA13-4F98-986B-B0F21C7DAA49}"/>
    <cellStyle name="Bad 3 2" xfId="4056" xr:uid="{D221FFBF-F30E-4EBE-A8FA-C5D83AFE4DEA}"/>
    <cellStyle name="basic" xfId="1015" xr:uid="{BDA36632-D083-49CF-92B1-435A72FEF074}"/>
    <cellStyle name="Blue Font" xfId="1016" xr:uid="{D89138F1-B814-4C6A-85CC-F22B7E94ED13}"/>
    <cellStyle name="Bottom Edge" xfId="1017" xr:uid="{7809FF4B-67B9-4AE2-A6F6-48B29DAD62AB}"/>
    <cellStyle name="Bottom Edge 2" xfId="2559" xr:uid="{C57A6F00-4993-4CD9-82ED-451B4A65487C}"/>
    <cellStyle name="Bottom Edge 2 2" xfId="6800" xr:uid="{6D4DBD5A-D989-4889-9E91-C9B0E80F386A}"/>
    <cellStyle name="Bottom Edge 2 3" xfId="9524" xr:uid="{115C256A-F267-442C-86A6-1E55E838C2E2}"/>
    <cellStyle name="Bottom Edge 2 4" xfId="10456" xr:uid="{863FE61E-A7E0-4EC1-90C3-AB127E801F62}"/>
    <cellStyle name="Bottom Edge 2 5" xfId="12892" xr:uid="{1E8D5EDA-5454-4593-92AF-91A5FA089425}"/>
    <cellStyle name="Bottom Edge 3" xfId="5311" xr:uid="{6BF5F559-C233-4A24-8806-34C5984D3B04}"/>
    <cellStyle name="Bottom Edge 4" xfId="8049" xr:uid="{0169C53F-59CA-4784-B529-F22CF7A0884C}"/>
    <cellStyle name="Bottom Edge 5" xfId="9751" xr:uid="{D7ECBCE2-02A1-4E12-BB31-283CEE89A932}"/>
    <cellStyle name="Bottom Edge 6" xfId="12740" xr:uid="{0BB6481B-832F-445F-B6F8-5C74E7662C4B}"/>
    <cellStyle name="Calculation 2" xfId="84" xr:uid="{6A3089A2-43C4-4FE8-BF12-9D3A88AB3562}"/>
    <cellStyle name="Calculation 2 2" xfId="2464" xr:uid="{7E1D7C8A-0CDE-4405-871B-B0A9F6D8292B}"/>
    <cellStyle name="Calculation 2 2 2" xfId="6705" xr:uid="{FA019824-AF91-4E07-9E7E-A31CDCB32AA2}"/>
    <cellStyle name="Calculation 2 2 3" xfId="9442" xr:uid="{CA426981-6AFA-4D6B-A3E1-B313C86FA8D5}"/>
    <cellStyle name="Calculation 2 2 4" xfId="5432" xr:uid="{89778EF6-BAC5-4781-9544-C0E19DEC71A7}"/>
    <cellStyle name="Calculation 2 2 5" xfId="10272" xr:uid="{5982167A-9A1F-483C-8925-864F1C5FD845}"/>
    <cellStyle name="Calculation 2 3" xfId="4408" xr:uid="{1512B5F7-5D6E-4936-A668-E3028D4F5F0C}"/>
    <cellStyle name="Calculation 2 4" xfId="6672" xr:uid="{3AF0B627-659E-4064-B248-0E31B1E23268}"/>
    <cellStyle name="Calculation 2 5" xfId="10361" xr:uid="{0D29D745-E79A-4BC4-9776-FD2067CD8468}"/>
    <cellStyle name="Calculation 2 6" xfId="13494" xr:uid="{F6759AE3-2564-4532-A42F-30CA29D77421}"/>
    <cellStyle name="Calculation 3" xfId="1018" xr:uid="{A0518249-D15E-41DE-8E93-2144F9D9F4E6}"/>
    <cellStyle name="Calculation 3 2" xfId="4057" xr:uid="{97DE0695-571C-449F-A929-8A4D7641C1E2}"/>
    <cellStyle name="Calculation 3 2 2" xfId="4276" xr:uid="{52180516-8DF3-4A67-B398-CEE23B26A957}"/>
    <cellStyle name="Calculation 3 2 2 2" xfId="8510" xr:uid="{8AB1E117-891A-4CF7-B708-D6117127F959}"/>
    <cellStyle name="Calculation 3 2 2 3" xfId="10953" xr:uid="{95AB29ED-6589-4EEF-9F9D-0FAB2C323EB6}"/>
    <cellStyle name="Calculation 3 2 2 4" xfId="12380" xr:uid="{600A506D-3617-4116-863F-44BD5D0023A6}"/>
    <cellStyle name="Calculation 3 2 2 5" xfId="12086" xr:uid="{0C056FC3-8BC3-429E-93CE-44644398A543}"/>
    <cellStyle name="Calculation 3 2 3" xfId="8295" xr:uid="{DAF0D3F5-AC97-47E4-9878-F96943DAD2EE}"/>
    <cellStyle name="Calculation 3 2 4" xfId="10743" xr:uid="{DE94358B-FE26-4BCC-B268-720586DC5D53}"/>
    <cellStyle name="Calculation 3 2 5" xfId="12178" xr:uid="{BCFB7ADA-49BF-44E1-85EB-DE11A56BA7E5}"/>
    <cellStyle name="Calculation 3 2 6" xfId="9979" xr:uid="{F73D6BBD-B91E-44FE-B719-C32A138DE23C}"/>
    <cellStyle name="Calculation 3 3" xfId="2560" xr:uid="{047C4289-1967-4FCE-9945-05534F9D8B6A}"/>
    <cellStyle name="Calculation 3 3 2" xfId="6801" xr:uid="{F8ADB437-D4EA-4B29-A167-038A8E5470B5}"/>
    <cellStyle name="Calculation 3 3 3" xfId="4967" xr:uid="{B0AF9089-95B5-4381-B680-4DC87223C171}"/>
    <cellStyle name="Calculation 3 3 4" xfId="12989" xr:uid="{453D2913-A253-4588-91A1-2B88423C0A07}"/>
    <cellStyle name="Calculation 3 4" xfId="5312" xr:uid="{828C1F54-CC47-4F53-BD55-D6DCCB446993}"/>
    <cellStyle name="Calculation 3 5" xfId="10869" xr:uid="{07D9CE86-3E5D-40BD-840F-A9429F73A1FB}"/>
    <cellStyle name="Calculation 3 6" xfId="13463" xr:uid="{6BB4C6A8-7A7A-49E8-9519-EF67C83871FC}"/>
    <cellStyle name="Cents" xfId="1019" xr:uid="{4A723F13-553D-4225-8319-4DB540DE9731}"/>
    <cellStyle name="Cents 2" xfId="2561" xr:uid="{E4124646-D0AF-44BE-8C14-A7F6982B5E3E}"/>
    <cellStyle name="Cents 2 2" xfId="6802" xr:uid="{7A6803F9-70E9-4C59-92D7-3998171EC596}"/>
    <cellStyle name="Cents 2 3" xfId="9526" xr:uid="{94DC2DD3-AC30-4357-AC8B-9275B04FC16C}"/>
    <cellStyle name="Cents 3" xfId="5313" xr:uid="{B68F2393-B31B-44F4-8EAA-F9820553830B}"/>
    <cellStyle name="Cents 4" xfId="8047" xr:uid="{FDAC8AD4-6FC9-405D-B9D3-1A9F98B7E6ED}"/>
    <cellStyle name="Check Cell 2" xfId="85" xr:uid="{4B17D1AC-0225-4EF2-A2F7-FBCA9099D58C}"/>
    <cellStyle name="Check Cell 2 2" xfId="2419" xr:uid="{72AF0B5C-1849-45E4-BF88-C84837154121}"/>
    <cellStyle name="Check Cell 3" xfId="1020" xr:uid="{482B3A1B-E815-4329-9DC7-F099D4F0132B}"/>
    <cellStyle name="Check Cell 3 2" xfId="4058" xr:uid="{549E4EEE-E00E-412F-9E78-C874D1158FC8}"/>
    <cellStyle name="Check Cell 3 3" xfId="2562" xr:uid="{723230FC-AAB2-4F5F-B05C-5451987FFFA2}"/>
    <cellStyle name="Column_Title" xfId="1021" xr:uid="{9E710809-AFE6-4BF8-8E44-90D1D4F797EA}"/>
    <cellStyle name="Comma" xfId="1" builtinId="3"/>
    <cellStyle name="Comma [0] 2" xfId="1022" xr:uid="{A12A25E5-296D-42B8-8383-3F603F4096B0}"/>
    <cellStyle name="Comma 0" xfId="1023" xr:uid="{CFF1E7BF-564B-42CE-8E1D-049836DCB347}"/>
    <cellStyle name="Comma 10" xfId="531" xr:uid="{1827969E-CA87-4EF7-9752-D144D680FEBB}"/>
    <cellStyle name="Comma 10 2" xfId="1024" xr:uid="{A97BC7A3-2F56-4B14-800D-675B95F48855}"/>
    <cellStyle name="Comma 10 2 5" xfId="1025" xr:uid="{8B444148-2598-4CD1-B2D7-10B0D1AC4E96}"/>
    <cellStyle name="Comma 11" xfId="36" xr:uid="{096C585B-9E76-42B0-90E3-0722D1F55D19}"/>
    <cellStyle name="Comma 11 2" xfId="532" xr:uid="{E2393C39-3E5A-430E-98BE-85B6521642EA}"/>
    <cellStyle name="Comma 114" xfId="1026" xr:uid="{B79D304A-0E18-47D1-9A67-45284E3F7DB9}"/>
    <cellStyle name="Comma 12" xfId="533" xr:uid="{F9DFC602-1B5C-4889-9D31-286E391724DD}"/>
    <cellStyle name="Comma 12 2" xfId="534" xr:uid="{F948B770-ECF7-42A2-9E13-C7C3D44A63A0}"/>
    <cellStyle name="Comma 12 2 2" xfId="535" xr:uid="{28D294C0-628B-409E-9A78-12092A04F76D}"/>
    <cellStyle name="Comma 12 3" xfId="536" xr:uid="{00850401-4D47-4A9F-8AD5-9B9DF53EB167}"/>
    <cellStyle name="Comma 12 3 2" xfId="537" xr:uid="{83978656-2496-4A85-A7B6-72CA363C8676}"/>
    <cellStyle name="Comma 12 4" xfId="538" xr:uid="{58002A42-40F6-4DD9-B3B1-C1FD51A9050E}"/>
    <cellStyle name="Comma 12 5" xfId="539" xr:uid="{9B223555-79A8-4B5F-BD79-404794724709}"/>
    <cellStyle name="Comma 13" xfId="540" xr:uid="{461808DC-580C-4D1C-92FA-65330479F9F1}"/>
    <cellStyle name="Comma 14" xfId="541" xr:uid="{DCBCAD33-AA31-49C1-B3F1-63A57592291C}"/>
    <cellStyle name="Comma 15" xfId="1027" xr:uid="{1233596A-65FE-44F9-8D96-C9FA859593A9}"/>
    <cellStyle name="Comma 16" xfId="2412" xr:uid="{162087EA-B498-469D-B9D1-7AEFC611AB40}"/>
    <cellStyle name="Comma 17" xfId="2416" xr:uid="{211D3AD9-9025-4B51-9EE5-FD915B44E47C}"/>
    <cellStyle name="Comma 18" xfId="2418" xr:uid="{DB6BF81F-EA34-4748-B392-186C42B85009}"/>
    <cellStyle name="Comma 2" xfId="9" xr:uid="{E218AF85-C6C9-44D7-9826-DAAE82C52D81}"/>
    <cellStyle name="Comma 2 10" xfId="1028" xr:uid="{DB548920-71D8-4481-91BD-001A9F26B484}"/>
    <cellStyle name="Comma 2 10 2" xfId="1029" xr:uid="{5AC96714-B98D-4DDF-BA27-06EFFCC13AF8}"/>
    <cellStyle name="Comma 2 11" xfId="1030" xr:uid="{CB5DA83C-37FD-401F-A7A1-B7CD98101409}"/>
    <cellStyle name="Comma 2 12" xfId="1031" xr:uid="{7CB7B2AB-4A80-4AC6-9995-2DBEF49B9E72}"/>
    <cellStyle name="Comma 2 13" xfId="1032" xr:uid="{79D6E4CA-3764-4B3E-B7BF-FA5D9C85480C}"/>
    <cellStyle name="Comma 2 14" xfId="1033" xr:uid="{F6014AFF-70CF-4411-929B-F9F21D2BBD6A}"/>
    <cellStyle name="Comma 2 15" xfId="1034" xr:uid="{63009359-26DD-4097-BF5E-F72E7DA56896}"/>
    <cellStyle name="Comma 2 16" xfId="1035" xr:uid="{12E08A55-AE34-4683-902F-31ABAABBA07D}"/>
    <cellStyle name="Comma 2 17" xfId="1036" xr:uid="{46798CC0-FD6A-443D-97EC-D86066AC0E65}"/>
    <cellStyle name="Comma 2 18" xfId="1037" xr:uid="{369370A1-4DD4-423B-9B89-FB8A4C68E806}"/>
    <cellStyle name="Comma 2 2" xfId="14" xr:uid="{AF071F67-3B0C-4EA1-BB2D-77CA586E1771}"/>
    <cellStyle name="Comma 2 2 2" xfId="542" xr:uid="{8E8961BA-2AC8-49B9-BC20-0020F989C642}"/>
    <cellStyle name="Comma 2 2 2 2" xfId="543" xr:uid="{86C68588-1D6A-43A9-A3B9-7C6A0D9D74C1}"/>
    <cellStyle name="Comma 2 2 2 3" xfId="544" xr:uid="{75C0B779-7620-436A-B8FE-A1A5FC30E56C}"/>
    <cellStyle name="Comma 2 2 3" xfId="545" xr:uid="{B9199BEC-DC62-49A1-9391-FCF2AD8A6248}"/>
    <cellStyle name="Comma 2 2 3 2" xfId="546" xr:uid="{9A661FE0-7D26-4C84-B771-ABB737DD1A14}"/>
    <cellStyle name="Comma 2 2 3 3" xfId="547" xr:uid="{519EC883-211B-4A13-9A2F-201ACCAEC135}"/>
    <cellStyle name="Comma 2 2 4" xfId="548" xr:uid="{630497E4-DA91-4D37-A090-5265C9D76D2A}"/>
    <cellStyle name="Comma 2 2 5" xfId="549" xr:uid="{7A6B8D4F-10C4-49DF-80AF-D9A551C5812C}"/>
    <cellStyle name="Comma 2 3" xfId="86" xr:uid="{3FBCBA4D-8BF3-47A9-86F4-0A38427E7851}"/>
    <cellStyle name="Comma 2 3 2" xfId="550" xr:uid="{C2AB03D1-2EA1-4689-A448-C1AC0423B926}"/>
    <cellStyle name="Comma 2 3 3" xfId="551" xr:uid="{A08E5B26-CDE0-4A97-825E-D284E2DE94F8}"/>
    <cellStyle name="Comma 2 3 4" xfId="552" xr:uid="{DAA05BB9-B15A-4DC9-A792-7379187556B7}"/>
    <cellStyle name="Comma 2 4" xfId="553" xr:uid="{B9E46CFE-7AC8-415A-AFB6-065207A8FB4E}"/>
    <cellStyle name="Comma 2 4 2" xfId="554" xr:uid="{02B7ABA2-EF4C-416D-A082-745EEC041B76}"/>
    <cellStyle name="Comma 2 4 3" xfId="555" xr:uid="{F5C8A1DE-1CE4-4D1A-8CEC-3D648E87D574}"/>
    <cellStyle name="Comma 2 5" xfId="556" xr:uid="{540BAA15-A984-4C40-968C-96C27AA75993}"/>
    <cellStyle name="Comma 2 5 2" xfId="557" xr:uid="{28AF859A-503C-4E1D-B9C7-4C18EC5952B5}"/>
    <cellStyle name="Comma 2 5 3" xfId="558" xr:uid="{A892058A-5FE3-491E-83C2-04C106B84B82}"/>
    <cellStyle name="Comma 2 6" xfId="559" xr:uid="{EB2726EA-118E-49B4-B8E3-CCB420D50425}"/>
    <cellStyle name="Comma 2 7" xfId="560" xr:uid="{371AB8A7-AF51-4E8C-8C0C-7FC07EC20F2A}"/>
    <cellStyle name="Comma 2 8" xfId="561" xr:uid="{7C5107D1-84BA-45E8-A167-298C8C180197}"/>
    <cellStyle name="Comma 2 9" xfId="1038" xr:uid="{A4925182-B935-4D3C-ABD7-93CA5A6592F1}"/>
    <cellStyle name="Comma 2_Mesquite Solar 277 MW v1" xfId="1039" xr:uid="{293F8100-D4AC-45C5-90D6-9358A91E6590}"/>
    <cellStyle name="Comma 3" xfId="27" xr:uid="{CB351263-B264-407C-8F28-783B0DC5F904}"/>
    <cellStyle name="Comma 3 2" xfId="33" xr:uid="{E1199636-2EDF-4360-BEAF-EA82EB1C587E}"/>
    <cellStyle name="Comma 3 2 2" xfId="1041" xr:uid="{7E19498D-7C31-4408-A9B0-2BE800BB2C8A}"/>
    <cellStyle name="Comma 3 2 3" xfId="1040" xr:uid="{50EED163-4EAF-462E-908D-568DC8F5F1C6}"/>
    <cellStyle name="Comma 3 3" xfId="1042" xr:uid="{75009F49-FB62-4B16-9155-C76303CADC23}"/>
    <cellStyle name="Comma 3 3 2" xfId="4059" xr:uid="{5699F5D6-8B75-4D7C-8C07-3CDF9C1425EB}"/>
    <cellStyle name="Comma 3 4" xfId="2408" xr:uid="{088C340B-E7DE-4F98-86A1-32004DD2E037}"/>
    <cellStyle name="Comma 3 5" xfId="87" xr:uid="{996567FE-E26C-472B-96A7-4C5F7E262FE9}"/>
    <cellStyle name="Comma 4" xfId="6" xr:uid="{B22F5E81-ABE4-4EEE-9861-61D4A72D0EC8}"/>
    <cellStyle name="Comma 4 2" xfId="562" xr:uid="{E896A410-11CE-47F8-8251-1C90EFBEC69F}"/>
    <cellStyle name="Comma 4 2 2" xfId="563" xr:uid="{2DF4B61E-4BE8-4D10-8AB7-36F576570FC7}"/>
    <cellStyle name="Comma 4 3" xfId="564" xr:uid="{25171C0C-4950-4BB5-A0E6-424433BEEC49}"/>
    <cellStyle name="Comma 4 3 2" xfId="565" xr:uid="{D0062CF1-2F5F-478B-ACCB-C1537D0A6E90}"/>
    <cellStyle name="Comma 4 4" xfId="566" xr:uid="{802194A8-4DBE-422C-BC8B-57791B6661C6}"/>
    <cellStyle name="Comma 4 5" xfId="567" xr:uid="{29C3A138-AB64-4A61-9A77-2FDDEF3E83FA}"/>
    <cellStyle name="Comma 4 6" xfId="88" xr:uid="{9F959CC5-07A5-4BB8-BC31-BCDF791117E9}"/>
    <cellStyle name="Comma 5" xfId="568" xr:uid="{7711C1E4-0711-4F47-92DD-141954CF949E}"/>
    <cellStyle name="Comma 5 2" xfId="569" xr:uid="{B0D784C8-6419-44B8-8A8A-01663DA6D5F4}"/>
    <cellStyle name="Comma 5 2 2" xfId="570" xr:uid="{DE4B5970-E7FE-46AE-9AEE-5FAC3DE23613}"/>
    <cellStyle name="Comma 5 3" xfId="571" xr:uid="{A57EF44E-E9DF-4935-AF93-1334DA633059}"/>
    <cellStyle name="Comma 5 3 2" xfId="572" xr:uid="{AB0E3325-00A4-4995-972E-2C7C7780BAD5}"/>
    <cellStyle name="Comma 5 4" xfId="573" xr:uid="{A98CB74E-B5E3-4281-9CC0-F67E86330EBA}"/>
    <cellStyle name="Comma 5 5" xfId="574" xr:uid="{A547ECE0-4EEE-478B-82EF-C9EF6F78DDE0}"/>
    <cellStyle name="Comma 5 6" xfId="4060" xr:uid="{A512949A-76D0-4AFA-9B60-89BDBDDEED33}"/>
    <cellStyle name="Comma 56" xfId="1043" xr:uid="{74A922EB-1F4C-413A-AD74-73B4C32EA241}"/>
    <cellStyle name="Comma 6" xfId="575" xr:uid="{552452E0-8ED0-4AD6-A769-FAD863A5B211}"/>
    <cellStyle name="Comma 6 2" xfId="576" xr:uid="{71FEBD2C-A4D1-4E70-BA23-37274E68DA0B}"/>
    <cellStyle name="Comma 6 2 2" xfId="577" xr:uid="{76F46FE9-5CF3-4C6E-AEAC-588F1C0C3584}"/>
    <cellStyle name="Comma 6 3" xfId="578" xr:uid="{F471AC41-8433-4A76-B734-3793C4A50899}"/>
    <cellStyle name="Comma 6 3 2" xfId="579" xr:uid="{B2A16C0B-2754-47FB-BC1D-E82F0A0086F1}"/>
    <cellStyle name="Comma 6 4" xfId="580" xr:uid="{C3455C78-A520-4B59-9400-196FA0FB49B1}"/>
    <cellStyle name="Comma 6 5" xfId="581" xr:uid="{72A68795-5605-47B0-BA7C-E0DE088B380A}"/>
    <cellStyle name="Comma 7" xfId="582" xr:uid="{5556F9D0-8128-4E36-8282-5785A6B12F79}"/>
    <cellStyle name="Comma 7 2" xfId="1044" xr:uid="{0C5FB886-91ED-495B-9092-B7F6A4679198}"/>
    <cellStyle name="Comma 7 3" xfId="2420" xr:uid="{F77A55D0-125C-4711-AA24-83BF2681BE08}"/>
    <cellStyle name="Comma 8" xfId="583" xr:uid="{965765AC-0F02-4C80-A57F-41B5B3E13E5F}"/>
    <cellStyle name="Comma 8 2" xfId="584" xr:uid="{B1DB3F6D-844A-4C39-8BEF-FB88C7F85618}"/>
    <cellStyle name="Comma 8 2 2" xfId="585" xr:uid="{FCC5304B-EE24-4788-9235-0700DF2D0C1F}"/>
    <cellStyle name="Comma 8 3" xfId="586" xr:uid="{2B8C733F-5F7D-49DC-AFD8-5608EC8EA0EA}"/>
    <cellStyle name="Comma 8 3 2" xfId="587" xr:uid="{57700AFE-1770-4243-AEBF-15FB9266120A}"/>
    <cellStyle name="Comma 8 4" xfId="588" xr:uid="{A87D05B8-703E-4DB0-89AA-D9413E4FE7C8}"/>
    <cellStyle name="Comma 8 5" xfId="589" xr:uid="{7F74127B-D016-477D-B060-CBB81F3A1718}"/>
    <cellStyle name="Comma 9" xfId="590" xr:uid="{2297339C-68AF-4D37-954D-B1064190DDF8}"/>
    <cellStyle name="Comma 9 2" xfId="591" xr:uid="{FCC8BEE1-A455-45F2-B32D-3DC1C4BA09FF}"/>
    <cellStyle name="Comma 9 2 2" xfId="592" xr:uid="{E06DFFCF-D7F4-4025-AA29-827C8A5CF01C}"/>
    <cellStyle name="Comma 9 3" xfId="593" xr:uid="{CDC51DBD-A443-40D6-8A7A-8E21E0521955}"/>
    <cellStyle name="Comma 9 3 2" xfId="594" xr:uid="{2EC43A59-433C-4AE7-ADB7-7CDD639D5445}"/>
    <cellStyle name="Comma 9 4" xfId="595" xr:uid="{C058C266-8DC6-4967-AF75-DF12169AF23F}"/>
    <cellStyle name="Comma 9 5" xfId="596" xr:uid="{D2C48BD2-60E8-4E27-83FD-66F0097B1104}"/>
    <cellStyle name="Comma Cents" xfId="1045" xr:uid="{FD7731A6-B687-4A4A-9A93-D8FBF89EDD81}"/>
    <cellStyle name="Comma0" xfId="1046" xr:uid="{EAEFDF4E-EA1A-4FC6-A0D9-1DC621D1002B}"/>
    <cellStyle name="Currency" xfId="2" builtinId="4"/>
    <cellStyle name="Currency 0" xfId="1047" xr:uid="{9C79DB08-5678-4B10-9ABA-1BF030B56DE5}"/>
    <cellStyle name="Currency 2" xfId="7" xr:uid="{2FB3A6EC-A591-418E-AE53-135728C8FF55}"/>
    <cellStyle name="Currency 2 10" xfId="1048" xr:uid="{46175F92-39DE-426E-A7AC-3C422E9342EB}"/>
    <cellStyle name="Currency 2 11" xfId="1049" xr:uid="{80B69601-D6F2-4F3C-9F98-F01D2262EAFB}"/>
    <cellStyle name="Currency 2 12" xfId="1050" xr:uid="{1E740070-7496-452D-8414-E5680F41E075}"/>
    <cellStyle name="Currency 2 13" xfId="1051" xr:uid="{15179AD3-9C35-405A-BA63-9CCA47DCB4C4}"/>
    <cellStyle name="Currency 2 14" xfId="1052" xr:uid="{2B219AC3-FD42-4936-B9E8-66A4A5A1562F}"/>
    <cellStyle name="Currency 2 15" xfId="1053" xr:uid="{F398E0DF-7E66-4822-AA50-BF8AB4121322}"/>
    <cellStyle name="Currency 2 16" xfId="1054" xr:uid="{734A3A41-9E04-4101-8AA5-61265E6816C3}"/>
    <cellStyle name="Currency 2 17" xfId="1055" xr:uid="{309C4DEA-658A-4CCA-A5D9-1065C5BBB2B6}"/>
    <cellStyle name="Currency 2 2" xfId="13" xr:uid="{BE5CA40B-4EF2-46C0-ACCA-0BF3AC0AF312}"/>
    <cellStyle name="Currency 2 3" xfId="89" xr:uid="{EFD68CFC-D2BB-43B4-8E70-671C7171462F}"/>
    <cellStyle name="Currency 2 4" xfId="1056" xr:uid="{8536C836-F831-4895-8433-AE9DA41B73DA}"/>
    <cellStyle name="Currency 2 5" xfId="1057" xr:uid="{C9633DB9-A2A3-4031-8990-EECE91AF9D2F}"/>
    <cellStyle name="Currency 2 6" xfId="1058" xr:uid="{973AA418-ACBD-4BED-92C2-029B0DC2F5C7}"/>
    <cellStyle name="Currency 2 7" xfId="1059" xr:uid="{6C23B474-E787-4F4D-A46B-9AAFACE0C716}"/>
    <cellStyle name="Currency 2 8" xfId="1060" xr:uid="{7063F8FB-6333-421D-81CD-197DF51E507D}"/>
    <cellStyle name="Currency 2 9" xfId="1061" xr:uid="{7EB66FDD-1883-4A75-98B0-0F8F637F34E9}"/>
    <cellStyle name="Currency 2_Mesquite Solar 277 MW v1" xfId="1062" xr:uid="{812C60CD-BF4F-476E-B391-DD22D45AC606}"/>
    <cellStyle name="Currency 3" xfId="41" xr:uid="{D97FCAF6-F8D7-4AA7-B3D8-16D8449915FE}"/>
    <cellStyle name="Currency 3 2" xfId="90" xr:uid="{F83ACB26-40F8-460E-B81C-32F35173D27F}"/>
    <cellStyle name="Currency 4" xfId="5" xr:uid="{0A571740-701C-4662-8164-0257FFEF0B5F}"/>
    <cellStyle name="Currency 4 2" xfId="91" xr:uid="{18F39FB7-E3ED-45FE-A2B2-8D9111241EE6}"/>
    <cellStyle name="Currency 5" xfId="1063" xr:uid="{2FFEF377-2401-4E49-B835-16BE81449698}"/>
    <cellStyle name="Currency 6" xfId="1064" xr:uid="{530B684C-522B-49F7-A611-2101C705F935}"/>
    <cellStyle name="Currency 6 2" xfId="2421" xr:uid="{C2859E1E-6251-455A-A8F6-CCDACFAFC97D}"/>
    <cellStyle name="Currency0" xfId="1065" xr:uid="{045F88D2-6153-400C-9524-9705075F245F}"/>
    <cellStyle name="Date" xfId="1066" xr:uid="{03F92C20-B97B-40BF-AECB-35D1DCC9E2AA}"/>
    <cellStyle name="Date [d-mmm-yy]" xfId="1067" xr:uid="{A4373813-C235-4D4A-924F-C75D1877B9FF}"/>
    <cellStyle name="Date 2" xfId="1068" xr:uid="{6339821A-D699-4CFC-926B-C66925551180}"/>
    <cellStyle name="Date 3" xfId="1069" xr:uid="{5AA5FCEA-019C-42A3-8A2D-22F4789D21BD}"/>
    <cellStyle name="Date 4" xfId="1070" xr:uid="{462E40B5-B656-4E86-AE69-3899F33CE7FD}"/>
    <cellStyle name="Date 5" xfId="1071" xr:uid="{9E688CDB-9B4B-44D0-BA3B-FE4A564F1D38}"/>
    <cellStyle name="Date 6" xfId="1072" xr:uid="{9224DCFD-2638-48BB-98CD-E28134CFA6E1}"/>
    <cellStyle name="Date 6 2" xfId="1073" xr:uid="{38400BAF-3092-43DF-A07A-2751782913F5}"/>
    <cellStyle name="Date 6_48MW CMSI CAPEX Budget rev 11Jun10-rev16b (Updated Forecast cash flow)" xfId="1074" xr:uid="{EE65EA8F-0AEF-4E10-B278-CA0C2C525C8D}"/>
    <cellStyle name="Date 7" xfId="4061" xr:uid="{7651D3AA-B841-45AC-85F6-B8AA1E6262F9}"/>
    <cellStyle name="Date Aligned" xfId="1075" xr:uid="{ACC3CD7D-3CF7-40A7-8540-484EF7F54047}"/>
    <cellStyle name="Date_2.00_42_2.0_42_z2" xfId="1076" xr:uid="{7914029F-A59D-4226-988F-0D04BD5A193C}"/>
    <cellStyle name="Dezimal [0]_Compiling Utility Macros" xfId="1077" xr:uid="{D2C0DF56-29C2-4661-854E-DFA119B32EFF}"/>
    <cellStyle name="Dezimal_Compiling Utility Macros" xfId="1078" xr:uid="{A3D72FE0-E46B-433E-A95F-4484CD7C86EB}"/>
    <cellStyle name="Dotted Line" xfId="1079" xr:uid="{C6B83B41-8511-43A3-AB66-7151388545C9}"/>
    <cellStyle name="Emphasis 1" xfId="92" xr:uid="{F7AD20F6-A570-4A49-8BF6-5CB167F2FDCE}"/>
    <cellStyle name="Emphasis 2" xfId="93" xr:uid="{B63F586C-13EA-4E22-9921-54566E4E10EE}"/>
    <cellStyle name="Emphasis 3" xfId="94" xr:uid="{AD971FD9-778B-46AC-8B8A-EF23A05CD0EA}"/>
    <cellStyle name="Euro" xfId="1080" xr:uid="{F3F04DD8-FF28-4F16-81EB-31A8646BF0F0}"/>
    <cellStyle name="Explanatory Text 2" xfId="597" xr:uid="{ED68430A-2786-43D4-8466-AE86FAE06A3A}"/>
    <cellStyle name="Explanatory Text 2 2" xfId="4062" xr:uid="{EE962C0C-25E5-4124-A2CB-976E809A9936}"/>
    <cellStyle name="Explanatory Text 3" xfId="1081" xr:uid="{34C254F9-5368-4FFD-9728-12D9F15AA57E}"/>
    <cellStyle name="Financial" xfId="1082" xr:uid="{0FCB522B-4F64-421E-B659-8FC8AD6D5C05}"/>
    <cellStyle name="Fixed" xfId="1083" xr:uid="{BC43A8C4-4FA7-4A55-830C-A71DDA848D7B}"/>
    <cellStyle name="Fixed 2" xfId="1084" xr:uid="{ED642C5A-5CE6-4A89-A749-FDADB448A493}"/>
    <cellStyle name="Fixed 3" xfId="1085" xr:uid="{FD8D77DC-A140-401C-8AEB-389BB0D72183}"/>
    <cellStyle name="Fixed 4" xfId="1086" xr:uid="{8992F1A6-45FD-4965-A453-2EE7307F6BD0}"/>
    <cellStyle name="Fixed 5" xfId="1087" xr:uid="{9F493395-D5BC-4786-915E-E7EF66A23C7C}"/>
    <cellStyle name="Fixed 6" xfId="1088" xr:uid="{FC74DC0A-A73E-4D5D-836E-8DCB3B5967A1}"/>
    <cellStyle name="Fixed 6 2" xfId="1089" xr:uid="{C7B9C714-C5C0-4DF0-BEB7-B5BD3DDA2E81}"/>
    <cellStyle name="Fixed 6_48MW CMSI CAPEX Budget rev 11Jun10-rev16b (Updated Forecast cash flow)" xfId="1090" xr:uid="{5210F37C-CFB6-4373-A954-A68B21259B00}"/>
    <cellStyle name="Fixed 7" xfId="4063" xr:uid="{64DFD89C-1DCD-41F9-B4B1-EAF4DA6B6F30}"/>
    <cellStyle name="Fixed_Mesquite Solar 277 MW v1" xfId="1091" xr:uid="{1FF334A5-7116-4B91-AA72-F09423BD1D97}"/>
    <cellStyle name="Followe೤ Hyperlink" xfId="1092" xr:uid="{6199AD4E-1D39-43A4-9DA8-34D2A3AA2742}"/>
    <cellStyle name="Followe? Hyperlink" xfId="1093" xr:uid="{DE1B1595-EB0A-470E-8A51-F5CC1C917832}"/>
    <cellStyle name="Footnote" xfId="1094" xr:uid="{3E80CF14-CAAA-4FB3-9F8F-F44B4CA6201D}"/>
    <cellStyle name="general" xfId="1095" xr:uid="{A3FB6505-3DB0-415C-8F23-3E69C405D6CA}"/>
    <cellStyle name="Good 2" xfId="95" xr:uid="{254BE067-9BB2-4FE3-AB97-424A379E33D2}"/>
    <cellStyle name="Good 3" xfId="1096" xr:uid="{37DC7117-8447-4B89-B094-39392474DF62}"/>
    <cellStyle name="Good 3 2" xfId="3663" xr:uid="{8C656B8D-5D1D-46EC-8E2B-749C92D40A26}"/>
    <cellStyle name="Good 4" xfId="3664" xr:uid="{8AFB21A2-076A-4D47-9964-33F16F9D5EFA}"/>
    <cellStyle name="Good 5" xfId="4064" xr:uid="{983AA06D-460A-4EFF-A14C-BE454D5B04F2}"/>
    <cellStyle name="Good 6" xfId="4065" xr:uid="{7B5F1EE2-023C-46D6-BBB3-30F6A380EDFA}"/>
    <cellStyle name="Grey" xfId="1097" xr:uid="{CAFA175F-CFF3-484D-9912-1169D4495716}"/>
    <cellStyle name="Hard Percent" xfId="1098" xr:uid="{116BAB47-77D9-4B12-B26E-568F433FA12A}"/>
    <cellStyle name="HEADER" xfId="1099" xr:uid="{0A4C3EC5-A233-4547-99DE-68C6700DB851}"/>
    <cellStyle name="Heading" xfId="1100" xr:uid="{29FDA1CD-0ABF-445B-AEA8-7A3612FAC42C}"/>
    <cellStyle name="Heading 1 2" xfId="96" xr:uid="{718F5898-48A4-4A0C-BF0C-E8114FA3F2D9}"/>
    <cellStyle name="Heading 1 3" xfId="1101" xr:uid="{3EE587F5-0EE2-4E35-B50E-BA95D927CA1C}"/>
    <cellStyle name="Heading 1 3 2" xfId="4066" xr:uid="{67155B8C-E535-4266-8599-1BABE8BE2B2E}"/>
    <cellStyle name="Heading 2 2" xfId="97" xr:uid="{A7D0C2E4-E568-4FA6-927B-D053E61BE019}"/>
    <cellStyle name="Heading 2 3" xfId="1102" xr:uid="{AAAC244C-ECD8-4D89-AEA4-8E8D05E08BB7}"/>
    <cellStyle name="Heading 2 3 2" xfId="4067" xr:uid="{3F945333-24E4-4CB9-AA3A-FF06C6E98FAA}"/>
    <cellStyle name="Heading 3 2" xfId="98" xr:uid="{8BB6ECC6-5BC5-4609-B01A-B9256FC56E51}"/>
    <cellStyle name="Heading 3 2 2" xfId="2447" xr:uid="{21A45934-7B96-4D38-A123-A8837CA7A21B}"/>
    <cellStyle name="Heading 3 2 2 2" xfId="7907" xr:uid="{814C8E4E-C55C-4D2E-9BE3-F398C3659D97}"/>
    <cellStyle name="Heading 3 2 2 3" xfId="13520" xr:uid="{F80A52F3-105E-4C78-A71A-B521A430EFEE}"/>
    <cellStyle name="Heading 3 2 3" xfId="13493" xr:uid="{F5006301-B5FC-403C-B80E-53EB29EDAE09}"/>
    <cellStyle name="Heading 3 3" xfId="1103" xr:uid="{BFDE33BB-F5CF-481E-A7A9-1C816E80623D}"/>
    <cellStyle name="Heading 3 3 2" xfId="4068" xr:uid="{E2D8F61B-8FDC-4A4F-88FB-03121EED67B6}"/>
    <cellStyle name="Heading 3 3 2 2" xfId="4277" xr:uid="{2C79152C-D7DC-4646-AAD3-8451DCB175AB}"/>
    <cellStyle name="Heading 3 3 2 2 2" xfId="12381" xr:uid="{0E85843E-6583-4418-B4AD-5CBB1E284132}"/>
    <cellStyle name="Heading 3 3 2 2 3" xfId="12087" xr:uid="{FF3140B9-A699-46EA-A98A-30720D8DA999}"/>
    <cellStyle name="Heading 3 3 2 3" xfId="9978" xr:uid="{343ED14D-87D2-4C32-9744-42F3DA0002E3}"/>
    <cellStyle name="Heading 3 3 3" xfId="2558" xr:uid="{ED4FF22C-E138-45BE-B3B2-E3EAA0F64DFA}"/>
    <cellStyle name="Heading 3 3 3 2" xfId="4966" xr:uid="{D522973A-A0AF-4E90-B256-BCA77FF7513A}"/>
    <cellStyle name="Heading 3 3 3 3" xfId="10897" xr:uid="{600F6C8B-210D-473A-9A40-AD0F3CF6A924}"/>
    <cellStyle name="Heading 3 3 4" xfId="13462" xr:uid="{5596D7D7-B8F8-4B59-BFB4-C104AC5E6837}"/>
    <cellStyle name="Heading 4 2" xfId="99" xr:uid="{BA053C06-B36B-4E58-859E-C69375C53879}"/>
    <cellStyle name="Heading 4 3" xfId="1104" xr:uid="{F016D02F-4D33-46DD-80C5-DD5DACB5DF94}"/>
    <cellStyle name="Heading 4 3 2" xfId="4069" xr:uid="{BB0E6874-4527-42F6-9FC8-C82049145C65}"/>
    <cellStyle name="Heading1" xfId="1105" xr:uid="{5F64A3E2-2E49-4D0F-AB25-D472202E50B8}"/>
    <cellStyle name="Heading1 2" xfId="1106" xr:uid="{6ACDA93C-5795-4DE1-A0FA-662717A6DD4E}"/>
    <cellStyle name="Heading1 3" xfId="1107" xr:uid="{0E61CA73-FCA3-47E7-8590-1451A3CE7EF3}"/>
    <cellStyle name="Heading1 4" xfId="1108" xr:uid="{ACAFACA1-CA65-4BD2-B75B-0F707D8C4CC4}"/>
    <cellStyle name="Heading1 5" xfId="1109" xr:uid="{34B1EFE8-3B99-43F7-AC22-4102CB15BFAA}"/>
    <cellStyle name="Heading1 6" xfId="1110" xr:uid="{B4DA715F-F38D-40CF-BB3F-4C75893C5229}"/>
    <cellStyle name="Heading1 6 2" xfId="1111" xr:uid="{AC912D0D-7F11-4482-B7FF-A50F24A88CB5}"/>
    <cellStyle name="Heading1 6_48MW CMSI CAPEX Budget rev 11Jun10-rev16b (Updated Forecast cash flow)" xfId="1112" xr:uid="{F76F1C38-6B5C-494A-BDF4-C74C81B915DF}"/>
    <cellStyle name="Heading1_Mesquite Solar 277 MW v1" xfId="1113" xr:uid="{03CCC221-1B1C-40E1-A06A-3D54E6B08013}"/>
    <cellStyle name="Heading2" xfId="1114" xr:uid="{BCC1B6FF-B512-4E9A-AB7E-215701E39762}"/>
    <cellStyle name="Heading2 2" xfId="1115" xr:uid="{E3AE9A3D-99B2-484D-A964-7EDC6C051C82}"/>
    <cellStyle name="Heading2 3" xfId="1116" xr:uid="{90E8B26E-E4EF-4C13-8174-A160531235F3}"/>
    <cellStyle name="Heading2 4" xfId="1117" xr:uid="{0564AC5D-01FC-4F2E-9A25-1E3D7733B8D3}"/>
    <cellStyle name="Heading2 5" xfId="1118" xr:uid="{E469C7A1-79E9-4930-8C16-582D60433CE5}"/>
    <cellStyle name="Heading2 6" xfId="1119" xr:uid="{315FC979-3A15-43D1-B0EC-22DBE492E16A}"/>
    <cellStyle name="Heading2 6 2" xfId="1120" xr:uid="{623851AA-E534-4BF8-B14C-EBDA12784B2D}"/>
    <cellStyle name="Heading2 6_48MW CMSI CAPEX Budget rev 11Jun10-rev16b (Updated Forecast cash flow)" xfId="1121" xr:uid="{B818DE5E-3A27-4395-84D2-E1E36FEB3131}"/>
    <cellStyle name="Heading2_Mesquite Solar 277 MW v1" xfId="1122" xr:uid="{B39D9770-B162-47B2-B924-FAFFE51B965C}"/>
    <cellStyle name="HIGHLIGHT" xfId="1123" xr:uid="{31FC82B2-2CCE-46C2-A177-B0DCAFD6BBE0}"/>
    <cellStyle name="Hyperlink 2" xfId="1124" xr:uid="{C1DE2C6F-0731-43B2-94FF-2C4462C51CE7}"/>
    <cellStyle name="Hyperlink 3" xfId="1125" xr:uid="{147C7DC9-6D73-4DD1-A2D7-D248A9F4D2D8}"/>
    <cellStyle name="Hyperlink 3 2" xfId="1126" xr:uid="{C145C402-8408-4F60-837B-4BE908C4064A}"/>
    <cellStyle name="Hyperlink 4" xfId="1127" xr:uid="{9F7A866D-70CF-4465-A346-F2AE500C317B}"/>
    <cellStyle name="Input (£m)" xfId="1128" xr:uid="{B43843CF-319A-498A-B54C-DBFA525CB4F7}"/>
    <cellStyle name="Input [yellow]" xfId="1129" xr:uid="{F6B13040-4B54-433B-B08A-E9D6F2A25B6F}"/>
    <cellStyle name="Input [yellow] 2" xfId="2563" xr:uid="{D576C11C-379C-4307-9CDF-2EF5B9B7AA10}"/>
    <cellStyle name="Input [yellow] 2 2" xfId="6804" xr:uid="{04865A45-196C-4640-B757-0B755718C631}"/>
    <cellStyle name="Input [yellow] 2 3" xfId="9670" xr:uid="{63999686-05A9-4F6A-9A81-F4AA765C59D1}"/>
    <cellStyle name="Input [yellow] 3" xfId="5407" xr:uid="{7D1BB6F6-A657-4197-9DD7-EC159A17DC3A}"/>
    <cellStyle name="Input [yellow] 4" xfId="9936" xr:uid="{CF92DAC8-83B0-42CA-8945-E6904FF772D2}"/>
    <cellStyle name="Input 2" xfId="100" xr:uid="{954649AA-8391-4CAB-BC52-79ABF4DCB660}"/>
    <cellStyle name="Input 2 2" xfId="2440" xr:uid="{7910A697-C0E9-4249-A5D3-A0C5BB1BA112}"/>
    <cellStyle name="Input 2 2 2" xfId="6681" xr:uid="{5024FCFD-3026-4C2B-AAAB-7ACEFE2DE7A0}"/>
    <cellStyle name="Input 2 2 3" xfId="9422" xr:uid="{09CE192D-B4AA-48E6-AC14-C5D9120B4FBA}"/>
    <cellStyle name="Input 2 2 4" xfId="5418" xr:uid="{70ABD0F0-A6DA-43EE-AE00-305BD977E35F}"/>
    <cellStyle name="Input 2 2 5" xfId="10276" xr:uid="{4946CDC8-C8DB-4569-AC80-94D6E9CDBB15}"/>
    <cellStyle name="Input 2 3" xfId="4422" xr:uid="{036326D9-702F-490F-ABA1-E442ABEBF35E}"/>
    <cellStyle name="Input 2 4" xfId="5517" xr:uid="{7B18C6CF-D925-441F-B2BF-BBA5C78C03CB}"/>
    <cellStyle name="Input 2 5" xfId="5045" xr:uid="{B89536F3-BFB0-47E2-9B16-28A689C29CF2}"/>
    <cellStyle name="Input 2 6" xfId="13492" xr:uid="{13A0CE5F-7F19-49B5-BAA4-086C51A948BE}"/>
    <cellStyle name="Input 3" xfId="1130" xr:uid="{2D8466A4-F948-4062-A8A6-55C6085A1BAB}"/>
    <cellStyle name="Input 3 2" xfId="4070" xr:uid="{B8FD85CB-4E2C-4545-87CD-2ED3D65F7208}"/>
    <cellStyle name="Input 3 2 2" xfId="4278" xr:uid="{619B22E5-C55E-42A9-9BD7-05DF774E7513}"/>
    <cellStyle name="Input 3 2 2 2" xfId="8512" xr:uid="{BB59C542-C452-4688-B772-B64818726CBB}"/>
    <cellStyle name="Input 3 2 2 3" xfId="10955" xr:uid="{552C8FAE-1319-4555-BD76-C23F1EC6C856}"/>
    <cellStyle name="Input 3 2 2 4" xfId="12382" xr:uid="{D4ADA95A-22F7-4AC4-93FE-25EA517B8832}"/>
    <cellStyle name="Input 3 2 2 5" xfId="12088" xr:uid="{75229BB9-F9FC-4B92-B889-6299FBA841DF}"/>
    <cellStyle name="Input 3 2 3" xfId="8307" xr:uid="{101CAE54-E7CE-4F57-82FE-4D7FC2C32522}"/>
    <cellStyle name="Input 3 2 4" xfId="10756" xr:uid="{BA7A214D-8246-449C-ACA5-7476921B2022}"/>
    <cellStyle name="Input 3 2 5" xfId="12191" xr:uid="{68EA46F5-33FD-4A7A-863E-71EF741E4ADB}"/>
    <cellStyle name="Input 3 2 6" xfId="9977" xr:uid="{630D4AF2-74C7-4130-A170-41D669282909}"/>
    <cellStyle name="Input 3 3" xfId="2564" xr:uid="{0600C127-DF07-4BC9-A7C2-AC4B7C7E7ED8}"/>
    <cellStyle name="Input 3 3 2" xfId="6805" xr:uid="{251EBB00-746E-4360-8798-43D665863CD2}"/>
    <cellStyle name="Input 3 3 3" xfId="4970" xr:uid="{EF8945AE-4133-4052-B833-3A3D71C43FD0}"/>
    <cellStyle name="Input 3 3 4" xfId="12814" xr:uid="{B585951A-A11C-423D-8430-A66850875FCA}"/>
    <cellStyle name="Input 3 4" xfId="5408" xr:uid="{EA10944D-1A76-4967-A4EB-336E0A9065DC}"/>
    <cellStyle name="Input 3 5" xfId="9693" xr:uid="{0D4C8028-7995-4CF9-BC98-9FF0E85E3A13}"/>
    <cellStyle name="Input 3 6" xfId="13461" xr:uid="{530AD022-F38E-4AF4-ABC4-BFAF042256D8}"/>
    <cellStyle name="Input Percent [2]" xfId="1131" xr:uid="{7111A606-4058-45E0-B093-D6B4D310DF81}"/>
    <cellStyle name="LINE (right)" xfId="1132" xr:uid="{1685B002-6C49-433F-95B8-0AFB0045D6E3}"/>
    <cellStyle name="LINE (right) 2" xfId="2565" xr:uid="{C1BBDB79-68B9-4815-9128-D2B668F703A3}"/>
    <cellStyle name="LINE (right) 2 2" xfId="12887" xr:uid="{173560BF-F4EA-474B-8DDB-07E2B5CBB2A4}"/>
    <cellStyle name="LINE (right) 2 3" xfId="12988" xr:uid="{8E9B732A-998C-47AA-86E4-96D5912F802A}"/>
    <cellStyle name="LINE (right) 3" xfId="10074" xr:uid="{51B78D01-7F1E-4205-8373-F85E69E0D032}"/>
    <cellStyle name="LINE/GAS SUPPLY" xfId="1133" xr:uid="{B887A7F4-3861-455E-B008-2484FEE74745}"/>
    <cellStyle name="LINE/GAS SUPPLY 2" xfId="2566" xr:uid="{5FA0DFB1-5F69-4A17-87F3-B1271EDD8BEC}"/>
    <cellStyle name="LINE/GAS SUPPLY 2 2" xfId="12888" xr:uid="{A6C3110C-3A9D-4BB9-8276-5ABCA9948A27}"/>
    <cellStyle name="LINE/GAS SUPPLY 2 3" xfId="10430" xr:uid="{D28D8AFE-E826-4C81-884B-B27AB8C12BDE}"/>
    <cellStyle name="LINE/GAS SUPPLY 3" xfId="10075" xr:uid="{6376C747-293C-434A-B251-36A2048BAD40}"/>
    <cellStyle name="Linked Cell 2" xfId="101" xr:uid="{0B4B91C8-B847-4D4F-97CD-BF4806EE0566}"/>
    <cellStyle name="Linked Cell 2 2" xfId="5516" xr:uid="{F49F4828-65DB-4EE2-8A66-F07EA633203C}"/>
    <cellStyle name="Linked Cell 3" xfId="1134" xr:uid="{9239BAEC-0ABC-4B87-A1DB-AD7D5B8BDB71}"/>
    <cellStyle name="Linked Cell 3 2" xfId="4071" xr:uid="{800D36A2-3457-457C-A3F7-A1C589AE8C47}"/>
    <cellStyle name="Linked Cell 3 2 2" xfId="10757" xr:uid="{36F436DA-37AA-4D37-843A-700CFA6C2261}"/>
    <cellStyle name="Linked Cell 3 3" xfId="4789" xr:uid="{D27104FD-4AEE-4441-902A-3110E1E4D5CF}"/>
    <cellStyle name="Locked" xfId="1135" xr:uid="{E20D626E-1688-44D3-8AC1-7340C96D691F}"/>
    <cellStyle name="M³" xfId="1136" xr:uid="{F6CA72FD-67F7-445A-B615-78800EF7165E}"/>
    <cellStyle name="M³ 2" xfId="2567" xr:uid="{6D7F6854-D258-4BE3-80B2-11C87AB3F8E5}"/>
    <cellStyle name="M³ 3" xfId="5414" xr:uid="{8D3687F4-557F-45B9-B126-306CD8409C93}"/>
    <cellStyle name="Millares_Firmes" xfId="1137" xr:uid="{85733E35-1470-4ED6-B2FD-A182BDEE3510}"/>
    <cellStyle name="Milliers [0]_laroux" xfId="1138" xr:uid="{F832182A-EAB5-451D-87BE-FB424ECE70EC}"/>
    <cellStyle name="Milliers_laroux" xfId="1139" xr:uid="{B2AD1F6C-9D67-4C4E-9115-14C6F05C41A3}"/>
    <cellStyle name="Moneda_JUNTA HOMOLOGACION (ENERO-2000)" xfId="1140" xr:uid="{80D3C4DB-122E-465D-9804-339061E32461}"/>
    <cellStyle name="Monétaire [0]_laroux" xfId="1141" xr:uid="{2DA83C43-C515-4823-9E46-839A5E364FCA}"/>
    <cellStyle name="Monétaire_laroux" xfId="1142" xr:uid="{48BBCD05-08C9-412F-B211-E5F29D6EE64C}"/>
    <cellStyle name="Multiple" xfId="1143" xr:uid="{323B208E-CE42-46CE-866E-FE57F51EBE0E}"/>
    <cellStyle name="Neutral 2" xfId="102" xr:uid="{8F7A194E-84E8-4FEC-84D5-ACDE89CBF38F}"/>
    <cellStyle name="Neutral 3" xfId="1144" xr:uid="{47B187D6-EE99-4413-8255-EF7DC378F84E}"/>
    <cellStyle name="Neutral 3 2" xfId="3665" xr:uid="{EBEF3A88-5FA5-431D-B58D-36DED8B47BFE}"/>
    <cellStyle name="Neutral 4" xfId="3666" xr:uid="{B1872E36-33A6-45A3-B71D-C0F8380F1FFF}"/>
    <cellStyle name="Neutral 5" xfId="4072" xr:uid="{097DDB94-A396-4743-A44E-5B367768A4DF}"/>
    <cellStyle name="Neutral 6" xfId="4073" xr:uid="{A4399FAE-01DF-419C-9905-9C8DEF8AE105}"/>
    <cellStyle name="no dec" xfId="1145" xr:uid="{1AD9A2B7-7BC4-40BD-BE43-1E858A3D7BCA}"/>
    <cellStyle name="no dec 2" xfId="1146" xr:uid="{E0B53429-3CFE-4332-BEC6-40C5399AE6F3}"/>
    <cellStyle name="no dec 2 2" xfId="4075" xr:uid="{EC7674E2-4A8D-4E5C-A996-FE940E1D2437}"/>
    <cellStyle name="no dec 2 3" xfId="4074" xr:uid="{580EA546-D487-4324-ADE6-009DA8E89DD1}"/>
    <cellStyle name="no dec 3" xfId="1147" xr:uid="{66460264-47B9-43E3-8D8C-9F335D15414A}"/>
    <cellStyle name="no dec 3 2" xfId="4077" xr:uid="{105CE9BF-F729-474A-9012-2BE062493344}"/>
    <cellStyle name="no dec 3 3" xfId="4076" xr:uid="{6C6C3290-4B0F-487B-B5B9-1135989A67A5}"/>
    <cellStyle name="no dec 4" xfId="1148" xr:uid="{78B09F25-9117-43E7-B5EA-9DCDA37039A6}"/>
    <cellStyle name="no dec 5" xfId="1149" xr:uid="{08311010-8FBF-4A01-8370-66E5E2F2FF1C}"/>
    <cellStyle name="no dec 6" xfId="1150" xr:uid="{E14213AE-91D1-49D0-AEC8-CB79B25DAB21}"/>
    <cellStyle name="no dec 6 2" xfId="1151" xr:uid="{2B9FB8CA-C5FE-4AA5-83A7-49031C82DC6F}"/>
    <cellStyle name="no dec 6_48MW CMSI CAPEX Budget rev 11Jun10-rev16b (Updated Forecast cash flow)" xfId="1152" xr:uid="{5964216B-E218-48C2-8EA9-8DFB42322F5A}"/>
    <cellStyle name="no dec 7" xfId="1153" xr:uid="{BF018FF7-59E5-41C6-AA32-6E21CCC93E90}"/>
    <cellStyle name="no dec_Mesquite Solar 277 MW v1" xfId="1154" xr:uid="{EE6BC8C4-1645-4A6C-B779-E3FD3532FCB5}"/>
    <cellStyle name="Normal" xfId="0" builtinId="0"/>
    <cellStyle name="Normal - Style1" xfId="1155" xr:uid="{0FA09DD0-6733-4AF3-8814-4D38F6A15712}"/>
    <cellStyle name="Normal - Style1 2" xfId="1156" xr:uid="{8FB635C5-B56C-45DF-8471-84E36F7B88B6}"/>
    <cellStyle name="Normal - Style1 3" xfId="1157" xr:uid="{DC944E28-236A-48B3-9E6D-B73FA68896BF}"/>
    <cellStyle name="Normal - Style1 4" xfId="1158" xr:uid="{CF3FF9EB-C064-4789-8B64-CD3686897EE7}"/>
    <cellStyle name="Normal - Style1 5" xfId="1159" xr:uid="{9329DF64-3404-43F6-A2C6-D9684D085021}"/>
    <cellStyle name="Normal - Style1 6" xfId="1160" xr:uid="{2CABE187-C6BE-4558-B631-A78718D9F6A9}"/>
    <cellStyle name="Normal - Style1 6 2" xfId="1161" xr:uid="{167AA68E-4487-4CDC-BBFD-615F2B470FD6}"/>
    <cellStyle name="Normal - Style1 6_48MW CMSI CAPEX Budget rev 11Jun10-rev16b (Updated Forecast cash flow)" xfId="1162" xr:uid="{78FA9A0D-EC90-4600-8A64-D7997A9300C6}"/>
    <cellStyle name="Normal - Style1_Mesquite Solar 277 MW v1" xfId="1163" xr:uid="{0FF4A47C-8E0D-4C4C-8942-9D7E385D498B}"/>
    <cellStyle name="Normal (£m)" xfId="1164" xr:uid="{7DB68D11-98ED-48F9-BFBC-47F26999F6E9}"/>
    <cellStyle name="Normal 10" xfId="46" xr:uid="{21474CFF-9432-4481-A195-02FC3BA0F860}"/>
    <cellStyle name="Normal 10 18" xfId="18" xr:uid="{D60B144C-B0FB-452E-B940-61843C52A5F8}"/>
    <cellStyle name="Normal 10 2" xfId="599" xr:uid="{AFBB6540-7C2F-4259-8EB6-8C3000B8ECC2}"/>
    <cellStyle name="Normal 10 2 2" xfId="600" xr:uid="{E5A01DD6-7969-4051-BD67-2A4944C8C885}"/>
    <cellStyle name="Normal 10 2 3" xfId="4079" xr:uid="{6EA54E5A-8119-428C-831E-6AAED661713D}"/>
    <cellStyle name="Normal 10 3" xfId="601" xr:uid="{7F67688E-C421-4368-BD6B-5687303643F4}"/>
    <cellStyle name="Normal 10 3 2" xfId="602" xr:uid="{DB354E2A-B3F8-43BF-BD74-8634363C3FE5}"/>
    <cellStyle name="Normal 10 4" xfId="603" xr:uid="{60865789-0901-4005-B37A-8031A870A2A9}"/>
    <cellStyle name="Normal 10 5" xfId="604" xr:uid="{329940A1-B031-498C-823D-7792C3F372ED}"/>
    <cellStyle name="Normal 10 6" xfId="598" xr:uid="{982FD751-8A61-49F9-A4B2-7CE818069C44}"/>
    <cellStyle name="Normal 10 7" xfId="1166" xr:uid="{E36F9797-4E52-491A-BBF5-FF768AD06242}"/>
    <cellStyle name="Normal 10 8" xfId="4078" xr:uid="{D1FBB6CC-3B88-43BC-AAB7-1CB7E9F02972}"/>
    <cellStyle name="Normal 101" xfId="1167" xr:uid="{DAE52396-C948-4F01-8425-FA9E52FCA309}"/>
    <cellStyle name="Normal 11" xfId="605" xr:uid="{CE302574-6674-4167-80AA-1A45EA35CAB3}"/>
    <cellStyle name="Normal 11 2" xfId="606" xr:uid="{2E08CC97-B9A3-4F58-8940-A39D8BCDB4C0}"/>
    <cellStyle name="Normal 11 2 2" xfId="607" xr:uid="{ADCF0CB4-7F7E-4DCC-8661-8C76D3C71F12}"/>
    <cellStyle name="Normal 11 2 2 3" xfId="1168" xr:uid="{8A6DBC66-FC9D-4EF4-A924-94BE3E1EA75C}"/>
    <cellStyle name="Normal 11 3" xfId="608" xr:uid="{B3CE77CD-C421-477B-9656-B6258B4C3886}"/>
    <cellStyle name="Normal 11 3 2" xfId="609" xr:uid="{FC5E166E-B10E-4AB5-AB85-F8AE1545A6A3}"/>
    <cellStyle name="Normal 11 4" xfId="610" xr:uid="{72873EAE-E0BF-4FB3-A1A3-BFBBB5EC3E48}"/>
    <cellStyle name="Normal 11 5" xfId="611" xr:uid="{F8B0953B-3F60-4563-B43C-E27515D87DB7}"/>
    <cellStyle name="Normal 12" xfId="35" xr:uid="{6C4583F3-7087-41DD-9BCE-9167F515CC38}"/>
    <cellStyle name="Normal 12 2" xfId="612" xr:uid="{52B76A72-0781-4DC7-9068-F26581DFDC9B}"/>
    <cellStyle name="Normal 12 2 2" xfId="4260" xr:uid="{E873C3CE-C550-4BD0-81ED-ED11D8189A12}"/>
    <cellStyle name="Normal 13" xfId="613" xr:uid="{DEDE6146-9825-4F54-AF24-A35D64FCD77B}"/>
    <cellStyle name="Normal 13 2" xfId="614" xr:uid="{C46EE721-2668-425D-89E2-88EBDF99E398}"/>
    <cellStyle name="Normal 13 2 2" xfId="615" xr:uid="{5491C4BB-C0CF-4D84-921A-25C5A01C1139}"/>
    <cellStyle name="Normal 13 3" xfId="616" xr:uid="{623116D2-0C92-46C5-9D45-4C61E4B9E4B9}"/>
    <cellStyle name="Normal 13 3 2" xfId="617" xr:uid="{BBDDF53A-BA35-4388-A550-67E15AFA3B93}"/>
    <cellStyle name="Normal 13 4" xfId="618" xr:uid="{707DBF8E-1477-484E-AFCC-24721FCE8613}"/>
    <cellStyle name="Normal 13 5" xfId="619" xr:uid="{EB8AE266-622D-4EC7-805A-C0F1CE1B95ED}"/>
    <cellStyle name="Normal 13 8" xfId="1169" xr:uid="{806B9647-26BA-48A9-BC87-09C85C00BBB0}"/>
    <cellStyle name="Normal 14" xfId="620" xr:uid="{7E4104EC-B505-4E7D-92A4-4BD6217787B8}"/>
    <cellStyle name="Normal 14 2" xfId="621" xr:uid="{BCCDCD3B-DDCD-4CD3-9540-5F6B3FF8BC99}"/>
    <cellStyle name="Normal 14 2 2" xfId="622" xr:uid="{17979A9E-EA2A-437A-B2E3-41C4A6046168}"/>
    <cellStyle name="Normal 14 3" xfId="623" xr:uid="{C6D78112-0402-4315-9B0D-9E9E0EC1507B}"/>
    <cellStyle name="Normal 14 3 2" xfId="624" xr:uid="{D132F985-FAFE-46F8-95CB-C04D5A194EBA}"/>
    <cellStyle name="Normal 14 4" xfId="625" xr:uid="{91B53894-CB29-4257-BE12-8A3CF9330794}"/>
    <cellStyle name="Normal 14 5" xfId="626" xr:uid="{3DA50624-227F-451D-ACB9-02C53AA4B894}"/>
    <cellStyle name="Normal 15" xfId="627" xr:uid="{7F8A5D68-60B1-418F-9D46-84C685706E54}"/>
    <cellStyle name="Normal 16" xfId="628" xr:uid="{9A68AD66-8DB9-40A9-8990-6CD611B15ABA}"/>
    <cellStyle name="Normal 17" xfId="629" xr:uid="{D78B9B79-7E51-404A-844D-BCD6CD510A17}"/>
    <cellStyle name="Normal 17 2" xfId="630" xr:uid="{951E6706-5AD9-48FC-A28D-6388EA9DD9AF}"/>
    <cellStyle name="Normal 17 2 2" xfId="631" xr:uid="{512E0714-BC63-40B6-B924-EAE624AE524F}"/>
    <cellStyle name="Normal 17 3" xfId="632" xr:uid="{CBAAF5D7-299A-43F6-80C3-E16632A552EC}"/>
    <cellStyle name="Normal 17 3 2" xfId="633" xr:uid="{43B832CA-9D95-48A4-A532-49A8F50379C4}"/>
    <cellStyle name="Normal 17 4" xfId="634" xr:uid="{2A88C569-B0D3-49A9-9910-A29A3B91BB77}"/>
    <cellStyle name="Normal 17 5" xfId="635" xr:uid="{3BEAEF5A-30C9-48BC-9D31-F2314BCEAC0C}"/>
    <cellStyle name="Normal 18" xfId="636" xr:uid="{6DFC03A1-D2DD-4F8C-8D24-466EA73220B2}"/>
    <cellStyle name="Normal 19" xfId="637" xr:uid="{C025B359-CA9D-4E7A-BF6B-8612B9B6153B}"/>
    <cellStyle name="Normal 2" xfId="11" xr:uid="{CF6AB890-B773-46E7-BCE6-08FB6AEB0DA0}"/>
    <cellStyle name="Normal 2 10" xfId="1170" xr:uid="{F5C212E2-053D-4FBB-8730-2E081BD8B67B}"/>
    <cellStyle name="Normal 2 11" xfId="1171" xr:uid="{B109560C-F01B-46AD-8905-5C27154126D4}"/>
    <cellStyle name="Normal 2 12" xfId="1172" xr:uid="{C59FC7A9-4455-4B3F-BAAC-193527EB1585}"/>
    <cellStyle name="Normal 2 13" xfId="1173" xr:uid="{03C60FE5-2792-412F-9069-5844530BE319}"/>
    <cellStyle name="Normal 2 14" xfId="1174" xr:uid="{01FB60F7-08BC-4C65-8056-BE3E50BECAC2}"/>
    <cellStyle name="Normal 2 15" xfId="1175" xr:uid="{769EBBF9-85C9-4A89-83FA-F9C1B7F15D43}"/>
    <cellStyle name="Normal 2 16" xfId="1176" xr:uid="{A6DB5FEB-3F2E-41AF-A458-951EDE2C16D1}"/>
    <cellStyle name="Normal 2 17" xfId="1177" xr:uid="{8E9BB0A4-C883-4CA7-858A-691FC013CFCC}"/>
    <cellStyle name="Normal 2 18" xfId="1178" xr:uid="{4372856D-F8F8-42AF-83C3-2034B032ED9A}"/>
    <cellStyle name="Normal 2 2" xfId="28" xr:uid="{14642156-7E49-4F3B-A22A-51476E983019}"/>
    <cellStyle name="Normal 2 2 2" xfId="16" xr:uid="{92A4FFDA-8860-4BAD-9EAB-44F0DE9FCFF8}"/>
    <cellStyle name="Normal 2 2 2 2" xfId="639" xr:uid="{257BC703-F352-4409-B610-014AC1032074}"/>
    <cellStyle name="Normal 2 2 2 3" xfId="640" xr:uid="{1186683C-C065-4B0C-A801-7319164CA9B4}"/>
    <cellStyle name="Normal 2 2 3" xfId="641" xr:uid="{BC453C32-D46C-4B06-A1C6-AD64E12D5088}"/>
    <cellStyle name="Normal 2 2 3 2" xfId="642" xr:uid="{B6E9EDC5-6EB2-440B-BAB0-4F9E868586CB}"/>
    <cellStyle name="Normal 2 2 3 3" xfId="643" xr:uid="{7EF5FA44-3FED-4405-883C-B17CAE0CBA85}"/>
    <cellStyle name="Normal 2 2 4" xfId="644" xr:uid="{AA4876F0-C0E8-4A70-B803-7DDB180F63AF}"/>
    <cellStyle name="Normal 2 2 5" xfId="645" xr:uid="{78C912A3-C9FC-4078-A99A-26E3B1E96DC8}"/>
    <cellStyle name="Normal 2 2 6" xfId="103" xr:uid="{E9C811D4-D068-4738-B388-4899C72E63FE}"/>
    <cellStyle name="Normal 2 3" xfId="646" xr:uid="{A65BE93F-220D-41E6-A82C-A16DE8BEDB23}"/>
    <cellStyle name="Normal 2 3 2" xfId="647" xr:uid="{BC201C44-25BB-4812-85BD-EDBCC9207B65}"/>
    <cellStyle name="Normal 2 3 2 2" xfId="648" xr:uid="{A6BFDDB0-9CDB-4378-BCA6-9B49A374A41A}"/>
    <cellStyle name="Normal 2 3 2 2 2" xfId="649" xr:uid="{10C8F208-A310-44D2-904A-9E43E7BC1CEA}"/>
    <cellStyle name="Normal 2 3 2 2 2 2" xfId="650" xr:uid="{7BB291B7-B8F2-4A6E-9FAB-98F8903EFCCC}"/>
    <cellStyle name="Normal 2 3 2 2 3" xfId="651" xr:uid="{E48E6CBB-F9F5-477A-9B82-23C9790A103A}"/>
    <cellStyle name="Normal 2 3 2 3" xfId="652" xr:uid="{276FC5CB-F9D9-4059-A200-06589764EB79}"/>
    <cellStyle name="Normal 2 3 2 3 2" xfId="653" xr:uid="{BF3CD9F8-4461-458E-86C7-024A5E04FFBD}"/>
    <cellStyle name="Normal 2 3 2 4" xfId="654" xr:uid="{C5A70A42-AED4-4FDD-9E55-782A20960AEE}"/>
    <cellStyle name="Normal 2 3 2 4 2" xfId="655" xr:uid="{DE5EE3FD-6DAE-4D9C-8FFD-F5063E7A833C}"/>
    <cellStyle name="Normal 2 3 2 5" xfId="656" xr:uid="{18112902-B153-4C99-BBF1-8167890889A8}"/>
    <cellStyle name="Normal 2 3 2 5 2" xfId="657" xr:uid="{AABE17D4-D8D9-4197-864B-402AA5BD3CC4}"/>
    <cellStyle name="Normal 2 3 2 6" xfId="658" xr:uid="{88B027C4-D6A0-4B17-8520-92D1458F3F7E}"/>
    <cellStyle name="Normal 2 3 2 6 2" xfId="659" xr:uid="{AB514F28-B628-4DB1-95AF-58297A98F9CC}"/>
    <cellStyle name="Normal 2 3 2 7" xfId="660" xr:uid="{433AF24F-5029-49F3-8401-D4853BA7CB1B}"/>
    <cellStyle name="Normal 2 3 2 7 2" xfId="661" xr:uid="{07E82849-0C06-482A-B2C5-2D5716E4F008}"/>
    <cellStyle name="Normal 2 3 2 8" xfId="662" xr:uid="{BD337F7F-EE56-490E-81E9-B20465896319}"/>
    <cellStyle name="Normal 2 3 2 9" xfId="663" xr:uid="{4FE743A3-7BF8-46DF-9241-5E83DE245375}"/>
    <cellStyle name="Normal 2 3 3" xfId="664" xr:uid="{5787C994-9B56-4BA3-A1F1-2C6CD0DE6246}"/>
    <cellStyle name="Normal 2 3 3 2" xfId="665" xr:uid="{DA907B8D-A74D-40DB-BABA-3226B1811FA9}"/>
    <cellStyle name="Normal 2 3 3 2 2" xfId="666" xr:uid="{82AA0581-924F-4B88-AC1F-65F954E3E23B}"/>
    <cellStyle name="Normal 2 3 4" xfId="667" xr:uid="{556CC9D7-2496-4618-8E5C-267A032E7BDE}"/>
    <cellStyle name="Normal 2 3 4 2" xfId="668" xr:uid="{7EC95CCC-C37D-494B-9E6A-CD92CF36A0AC}"/>
    <cellStyle name="Normal 2 3 4 2 2" xfId="669" xr:uid="{5FF472F3-4425-4C85-8C81-E5DC7AAB9B1D}"/>
    <cellStyle name="Normal 2 3 4 3" xfId="670" xr:uid="{F47566A0-2B10-4C34-B800-92714105497D}"/>
    <cellStyle name="Normal 2 3 5" xfId="671" xr:uid="{14AC476B-1062-4B5A-AAAD-2D5824F18436}"/>
    <cellStyle name="Normal 2 3 5 2" xfId="672" xr:uid="{1C6D71C3-F3DD-4553-8629-F2F468EC1D09}"/>
    <cellStyle name="Normal 2 3 6" xfId="673" xr:uid="{81ED6D46-73BA-4466-ABD3-0793074B80CF}"/>
    <cellStyle name="Normal 2 3 6 2" xfId="674" xr:uid="{9A53E11F-B2D3-4E69-ACB3-5D031641B87B}"/>
    <cellStyle name="Normal 2 3 7" xfId="675" xr:uid="{30D473F6-A865-4DBA-B582-4C9B4D91780E}"/>
    <cellStyle name="Normal 2 3 8" xfId="3667" xr:uid="{5E7DFF2B-F539-4062-87DE-27BABB2AD90C}"/>
    <cellStyle name="Normal 2 4" xfId="676" xr:uid="{B540B851-C66D-4749-8B2A-2C5ABBD734E7}"/>
    <cellStyle name="Normal 2 4 2" xfId="677" xr:uid="{48DD2E7B-35E2-4E90-A6B1-B5832441CC7F}"/>
    <cellStyle name="Normal 2 4 3" xfId="678" xr:uid="{51AC493A-4598-49B8-9C5B-A9B18E75C298}"/>
    <cellStyle name="Normal 2 5" xfId="679" xr:uid="{AE0BD08E-34BB-4C44-8356-C997303FA9EE}"/>
    <cellStyle name="Normal 2 5 2" xfId="680" xr:uid="{F27A6119-09A8-4478-9064-ABEDA1C35885}"/>
    <cellStyle name="Normal 2 5 3" xfId="681" xr:uid="{835F16D8-D3BF-43DE-A413-524998B84196}"/>
    <cellStyle name="Normal 2 6" xfId="682" xr:uid="{F6358646-9817-4080-93B6-AB4E0CE6B2B8}"/>
    <cellStyle name="Normal 2 7" xfId="683" xr:uid="{AC66BA48-A9CD-4A2E-BB3F-CB16BB7A9BBE}"/>
    <cellStyle name="Normal 2 8" xfId="1179" xr:uid="{9180BE1E-2091-4083-B8CF-5F979262D691}"/>
    <cellStyle name="Normal 2 9" xfId="1180" xr:uid="{F60B1BD2-FBE7-43AF-9431-26905CFC3B85}"/>
    <cellStyle name="Normal 20" xfId="684" xr:uid="{BA1A07B7-5703-4BBF-AEDC-73C18BFB5AC8}"/>
    <cellStyle name="Normal 21" xfId="685" xr:uid="{09968D51-2C8C-45CA-AB99-CDE69545386D}"/>
    <cellStyle name="Normal 22" xfId="813" xr:uid="{53033151-334A-4C9B-87D4-694434A3865E}"/>
    <cellStyle name="Normal 23" xfId="2406" xr:uid="{B5D6E4BB-9374-45A0-9DE7-86288B797BC5}"/>
    <cellStyle name="Normal 24" xfId="2407" xr:uid="{118893CB-9C4B-446A-BF63-17EB4EC963BD}"/>
    <cellStyle name="Normal 25" xfId="2411" xr:uid="{3E16E2BA-46B9-42C6-B1BD-364C4F6A6004}"/>
    <cellStyle name="Normal 26" xfId="1181" xr:uid="{AEA2EBE3-E4B5-4E9D-84AA-CE8B3B78F482}"/>
    <cellStyle name="Normal 27" xfId="2417" xr:uid="{781BF33D-F4D6-4743-956D-92C84BEC87CF}"/>
    <cellStyle name="Normal 28" xfId="2414" xr:uid="{14F50BC2-CE27-4E99-8EFC-E2B3744157D2}"/>
    <cellStyle name="Normal 284" xfId="1182" xr:uid="{6BA2003C-1F2F-4D82-834A-2ACFBD5F5B33}"/>
    <cellStyle name="Normal 3" xfId="25" xr:uid="{32FFA687-95E1-468B-B72F-56BEC11BDE3A}"/>
    <cellStyle name="Normal 3 10" xfId="1183" xr:uid="{D813868E-14AD-403D-8136-4404E6918833}"/>
    <cellStyle name="Normal 3 2" xfId="17" xr:uid="{03100693-46EF-4B5B-9F9D-D6D3C25C0406}"/>
    <cellStyle name="Normal 3 2 2" xfId="1184" xr:uid="{0808A96C-9014-471B-BDAC-9D99CCB6E8F0}"/>
    <cellStyle name="Normal 3 2 2 2" xfId="1185" xr:uid="{8CF69346-7F7E-432F-90ED-048DFEB87C96}"/>
    <cellStyle name="Normal 3 2 3" xfId="105" xr:uid="{9D588386-095A-4DF3-AFD8-AB19F4904BCD}"/>
    <cellStyle name="Normal 3 3" xfId="1186" xr:uid="{EDB2090A-17A9-4445-A827-85EB57F971D0}"/>
    <cellStyle name="Normal 3 4" xfId="1187" xr:uid="{E9B0FE81-620D-447B-8640-602F8651F6A1}"/>
    <cellStyle name="Normal 3 5" xfId="1188" xr:uid="{6AC5D7AB-1C66-4DAC-946D-B28FFF8FA97B}"/>
    <cellStyle name="Normal 3 6" xfId="1189" xr:uid="{4F6E00A7-847E-4048-A872-C08219DD1070}"/>
    <cellStyle name="Normal 3 7" xfId="1190" xr:uid="{61FDFF46-F78A-42C5-9E6E-A6EF5E80247F}"/>
    <cellStyle name="Normal 3 8" xfId="104" xr:uid="{D5FC6374-8D10-4182-A754-D5E7BF3D2D2B}"/>
    <cellStyle name="Normal 3 9" xfId="1191" xr:uid="{1791EC92-7764-432E-9468-D9716FAFD568}"/>
    <cellStyle name="Normal 37" xfId="1192" xr:uid="{81311EA7-BAB2-4C05-B05D-FD91623E3BF1}"/>
    <cellStyle name="Normal 4" xfId="4" xr:uid="{43D116BF-F776-4CC1-8D01-7D68022FBD06}"/>
    <cellStyle name="Normal 4 2" xfId="107" xr:uid="{1818400A-A272-4460-B5B6-251496111A35}"/>
    <cellStyle name="Normal 4 2 2" xfId="686" xr:uid="{37166239-1FB4-407A-A202-3534BCCA7E4F}"/>
    <cellStyle name="Normal 4 2 3" xfId="687" xr:uid="{68AF1A0A-2ADE-4BA7-B359-6099497C4D01}"/>
    <cellStyle name="Normal 4 3" xfId="688" xr:uid="{2E568382-B17B-4504-B2F8-CC4B6F20EFE9}"/>
    <cellStyle name="Normal 4 3 2" xfId="2422" xr:uid="{637E9818-234D-4A5B-8903-222C94E05E3B}"/>
    <cellStyle name="Normal 4 32" xfId="1193" xr:uid="{8F589A71-0193-4414-ADBE-3B28236B3864}"/>
    <cellStyle name="Normal 4 4" xfId="1194" xr:uid="{7609583A-2F0F-4B89-AF3F-B28A0473D99F}"/>
    <cellStyle name="Normal 4 5" xfId="106" xr:uid="{6CF9D185-8444-40AC-8D7E-3547D41D7805}"/>
    <cellStyle name="Normal 4 6" xfId="30" xr:uid="{3AB8DED3-401E-40A5-AA02-8E2559E29E1E}"/>
    <cellStyle name="Normal 5" xfId="31" xr:uid="{3E569B13-3C54-4BD2-B9EE-452FF9F98998}"/>
    <cellStyle name="Normal 5 10" xfId="108" xr:uid="{7B210183-0EB9-414A-AD72-4386F82B22E1}"/>
    <cellStyle name="Normal 5 11" xfId="3749" xr:uid="{56F32110-DAB1-41FD-A55C-65A7547CC36D}"/>
    <cellStyle name="Normal 5 2" xfId="689" xr:uid="{13DA4898-6C14-4821-BF38-74A2ECA91889}"/>
    <cellStyle name="Normal 5 2 2" xfId="690" xr:uid="{E90F053D-BE4D-4F65-A84A-93438D819923}"/>
    <cellStyle name="Normal 5 2 2 2" xfId="691" xr:uid="{28B710CE-EBA6-44EB-9789-ED545671B0BA}"/>
    <cellStyle name="Normal 5 2 2 2 2" xfId="692" xr:uid="{65801CB4-2441-4731-9701-8E9D6433065F}"/>
    <cellStyle name="Normal 5 2 3" xfId="693" xr:uid="{4D42AA43-5CB5-4F59-BDD6-685ADE7CB3DE}"/>
    <cellStyle name="Normal 5 2 3 2" xfId="694" xr:uid="{D7D52834-6403-4FC4-84CA-CFF7CF9A559D}"/>
    <cellStyle name="Normal 5 2 3 2 2" xfId="695" xr:uid="{EFE60993-C6E5-42B9-BCB5-02991D98F142}"/>
    <cellStyle name="Normal 5 2 3 3" xfId="696" xr:uid="{3F296C8A-61FB-4B5E-9EF8-B1B3BAEEF59B}"/>
    <cellStyle name="Normal 5 2 4" xfId="697" xr:uid="{AF148933-F7AB-42CD-8B5F-479F6296ADAF}"/>
    <cellStyle name="Normal 5 2 4 2" xfId="698" xr:uid="{7D16C7B3-C110-4831-BE63-24430E1146CF}"/>
    <cellStyle name="Normal 5 2 5" xfId="699" xr:uid="{77571B2F-42A5-4733-B81B-2A9EB4E49429}"/>
    <cellStyle name="Normal 5 2 5 2" xfId="700" xr:uid="{3D4AE20D-1426-4A53-856E-0072C59E7334}"/>
    <cellStyle name="Normal 5 2 6" xfId="701" xr:uid="{0CB345B0-7EE2-49F6-90B8-4C4F25887C13}"/>
    <cellStyle name="Normal 5 2 7" xfId="4080" xr:uid="{C6F41E03-ADE4-4E15-8B73-3C15B9CB83DE}"/>
    <cellStyle name="Normal 5 3" xfId="702" xr:uid="{3CF5D857-62A6-4CD1-AB0A-9E34BE782C80}"/>
    <cellStyle name="Normal 5 3 2" xfId="703" xr:uid="{757822D1-C0CD-4CE0-B469-F52FAE0DFEB3}"/>
    <cellStyle name="Normal 5 3 2 2" xfId="704" xr:uid="{D58A64E9-AA62-45B6-9EBB-6E17F23BE43D}"/>
    <cellStyle name="Normal 5 3 3" xfId="705" xr:uid="{0F6F4B02-345A-4F02-82F7-11645D3BC925}"/>
    <cellStyle name="Normal 5 3 3 2" xfId="706" xr:uid="{32550EB6-855F-4A27-9D54-FF397023A621}"/>
    <cellStyle name="Normal 5 3 4" xfId="707" xr:uid="{97D7AE22-93F2-4B21-AFBF-F6E7EAB95A6E}"/>
    <cellStyle name="Normal 5 3 5" xfId="708" xr:uid="{BEBCAB01-34AA-45C7-8620-20BBD717E293}"/>
    <cellStyle name="Normal 5 3 6" xfId="4081" xr:uid="{E1BD1F17-45AE-4003-8661-9C570E54E22E}"/>
    <cellStyle name="Normal 5 4" xfId="709" xr:uid="{7AEAE26A-5C6A-4BDC-9CA1-EEDDDE94D1D1}"/>
    <cellStyle name="Normal 5 4 2" xfId="710" xr:uid="{3BD401CF-5B8A-46D9-8355-EB43F255465B}"/>
    <cellStyle name="Normal 5 4 2 2" xfId="711" xr:uid="{02CE4573-08AA-477D-97EA-29BB3F11B5B7}"/>
    <cellStyle name="Normal 5 4 3" xfId="712" xr:uid="{3C7483B5-B18F-41A3-AE40-DE990057EEA6}"/>
    <cellStyle name="Normal 5 5" xfId="713" xr:uid="{FDC98521-2E6B-4851-AACA-71D65AB7DA8E}"/>
    <cellStyle name="Normal 5 5 2" xfId="714" xr:uid="{1CBCC902-FDFC-45B7-A7AF-9FF3672C5FB7}"/>
    <cellStyle name="Normal 5 6" xfId="715" xr:uid="{CEA08BD7-C1ED-4D48-A567-4865BBECC89E}"/>
    <cellStyle name="Normal 5 6 2" xfId="716" xr:uid="{A39BC78C-24D1-4BD0-A4A3-FDB029041E30}"/>
    <cellStyle name="Normal 5 7" xfId="717" xr:uid="{25E86A76-A730-4644-8577-8F5BA897C708}"/>
    <cellStyle name="Normal 5 7 2" xfId="718" xr:uid="{60F28B36-C7E0-4A6A-B6AA-DD1397572038}"/>
    <cellStyle name="Normal 5 8" xfId="719" xr:uid="{146B0B91-94B2-40AD-9C88-8BD72B1DC78D}"/>
    <cellStyle name="Normal 5 9" xfId="720" xr:uid="{8586FE83-2627-429C-9E24-C11F7B6E82E1}"/>
    <cellStyle name="Normal 6" xfId="32" xr:uid="{C284DC54-F3F8-4991-9EB7-A6A5BAE60B02}"/>
    <cellStyle name="Normal 6 2" xfId="1195" xr:uid="{331501FA-25E9-499A-81BF-D6EE88FB4B87}"/>
    <cellStyle name="Normal 6 3" xfId="2409" xr:uid="{1744D394-A507-4720-AB77-3FD96C8C6C29}"/>
    <cellStyle name="Normal 6 4" xfId="236" xr:uid="{81D95BFE-456D-4713-9797-6F9C8A001530}"/>
    <cellStyle name="Normal 6 5" xfId="2423" xr:uid="{5926F779-27F4-49C4-B2BD-4E9AF82649BB}"/>
    <cellStyle name="Normal 6 6" xfId="4082" xr:uid="{B880E87C-6A35-41EB-9927-C4FAD29A8C09}"/>
    <cellStyle name="Normal 68" xfId="1196" xr:uid="{7D14676D-6F75-47CE-A753-A0B47F01A1D9}"/>
    <cellStyle name="Normal 68 2" xfId="1197" xr:uid="{A243FE8C-7767-4706-9FE1-DDABD51D3B39}"/>
    <cellStyle name="Normal 7" xfId="39" xr:uid="{AFB2CC00-1CE1-4B8D-8171-5DA780C079B1}"/>
    <cellStyle name="Normal 7 2" xfId="721" xr:uid="{41A41A18-9D89-416A-BB6A-53F7E1C89F29}"/>
    <cellStyle name="Normal 7 2 2" xfId="722" xr:uid="{7B51F513-56E8-462A-BADD-4633F4E22891}"/>
    <cellStyle name="Normal 7 2 3" xfId="723" xr:uid="{C699338D-06B6-4FB3-A7EF-4B16814E178D}"/>
    <cellStyle name="Normal 7 2 3 2" xfId="724" xr:uid="{4073EBD3-1D04-40BA-B1F3-7569EF6B3DE0}"/>
    <cellStyle name="Normal 7 2 4" xfId="725" xr:uid="{1496D9DA-93AA-41C9-A661-FF059EB607C8}"/>
    <cellStyle name="Normal 7 2 5" xfId="726" xr:uid="{0CE6F35E-5357-42A4-9A76-B8D73295C438}"/>
    <cellStyle name="Normal 7 2 6" xfId="4084" xr:uid="{FC55E57B-7D6E-44C6-8625-9CE99598DE49}"/>
    <cellStyle name="Normal 7 3" xfId="727" xr:uid="{930460D4-6BBA-4331-8058-A716EBC29229}"/>
    <cellStyle name="Normal 7 4" xfId="728" xr:uid="{0AC321E0-ABB7-42A4-994F-AE4C2AC8651E}"/>
    <cellStyle name="Normal 7 5" xfId="2424" xr:uid="{B1888CF7-A543-433E-B3B8-EA753DAAF098}"/>
    <cellStyle name="Normal 7 6" xfId="4083" xr:uid="{B6BDD045-34FD-4E68-8B8F-EA9A40EDDE95}"/>
    <cellStyle name="Normal 8" xfId="12" xr:uid="{58534AD9-7916-478A-A9F1-0462037A1FEC}"/>
    <cellStyle name="Normal 8 2" xfId="1198" xr:uid="{F55281F2-04F5-4020-A757-3CAB1790F6DE}"/>
    <cellStyle name="Normal 8 3" xfId="1199" xr:uid="{74525A99-3395-4D31-A155-2B505DB63B76}"/>
    <cellStyle name="Normal 8 4" xfId="2410" xr:uid="{42F24F39-B8CB-4CC4-9E0C-D9AF88FAF1D3}"/>
    <cellStyle name="Normal 8 5" xfId="729" xr:uid="{39396B66-A1A4-44ED-BCD0-648546D1791B}"/>
    <cellStyle name="Normal 8 6" xfId="4354" xr:uid="{C79F0AAC-8C82-4F2A-902F-B0B0E54EE08E}"/>
    <cellStyle name="Normal 8 7" xfId="42" xr:uid="{E959705F-7E2C-4EE3-AEED-23E75D55E705}"/>
    <cellStyle name="Normal 9" xfId="8" xr:uid="{93A86AC0-49E3-4B08-85E9-0569D134CF47}"/>
    <cellStyle name="Normal 9 2" xfId="731" xr:uid="{586279C0-3951-4339-ADB6-523862C1BF1B}"/>
    <cellStyle name="Normal 9 2 2" xfId="732" xr:uid="{AFFAC0D6-DC68-452F-85B7-1D4FF931918A}"/>
    <cellStyle name="Normal 9 3" xfId="733" xr:uid="{B9B07610-7813-440E-AF9F-91608AB8338F}"/>
    <cellStyle name="Normal 9 3 2" xfId="734" xr:uid="{A7280450-875C-4FDE-8B6C-97BA42B11C40}"/>
    <cellStyle name="Normal 9 4" xfId="735" xr:uid="{DF62D72B-725A-45DF-8762-A1D9F9B7C875}"/>
    <cellStyle name="Normal 9 5" xfId="736" xr:uid="{5B38EBBD-13F5-49E1-9C3F-9BF2788BA245}"/>
    <cellStyle name="Normal 9 6" xfId="730" xr:uid="{4B46B119-6518-4D24-9A3C-309E05CC10F8}"/>
    <cellStyle name="Normal 9 7" xfId="4085" xr:uid="{CC579318-C7AC-43F0-BB13-AF18188E2A24}"/>
    <cellStyle name="Normal 9 8" xfId="2436" xr:uid="{FEB9AD2A-AF6A-4670-BA2A-ACB5FD408E8E}"/>
    <cellStyle name="Normal Bold" xfId="1200" xr:uid="{0466B906-6B2B-45A9-93F5-1EA457ACB081}"/>
    <cellStyle name="Note 2" xfId="109" xr:uid="{A9861FF7-866D-475D-BDA1-FB368B6EA68E}"/>
    <cellStyle name="Note 2 10" xfId="2578" xr:uid="{BEECAAA1-2E5C-4736-80C7-D642BFD269D6}"/>
    <cellStyle name="Note 2 10 2" xfId="6819" xr:uid="{B1CC76C9-9E44-4DB2-9C14-8EF4DC1AD83F}"/>
    <cellStyle name="Note 2 10 3" xfId="9543" xr:uid="{AFB9DEB7-FC2F-49A6-A48E-D2647BD45741}"/>
    <cellStyle name="Note 2 10 4" xfId="4980" xr:uid="{28FBF7ED-8743-4AE5-8D83-F11CA66BDB03}"/>
    <cellStyle name="Note 2 10 5" xfId="10237" xr:uid="{571140D7-BE88-47F4-8489-DCE1FC707F02}"/>
    <cellStyle name="Note 2 11" xfId="4431" xr:uid="{9F2627E6-AFC1-4A29-A818-2618B75EEA80}"/>
    <cellStyle name="Note 2 12" xfId="6815" xr:uid="{4E36F1A8-E574-4F6C-9D76-7B25BBEE2F3E}"/>
    <cellStyle name="Note 2 13" xfId="10355" xr:uid="{7B690C21-7A46-4FBA-B55B-6D4632AFEAD2}"/>
    <cellStyle name="Note 2 14" xfId="12769" xr:uid="{33FB7572-04E2-484F-A42A-FF28EA99D079}"/>
    <cellStyle name="Note 2 2" xfId="737" xr:uid="{B84CC1CA-F2A5-465E-938C-598D55AB8C88}"/>
    <cellStyle name="Note 2 2 2" xfId="738" xr:uid="{A04C4238-3BB5-4558-BEF0-1E1480127FA0}"/>
    <cellStyle name="Note 2 2 2 2" xfId="739" xr:uid="{9D3E74D6-79EB-4CE0-8520-1FAB53C57FB3}"/>
    <cellStyle name="Note 2 2 3" xfId="740" xr:uid="{870B7051-5080-4BD5-8786-01D488A8D3CD}"/>
    <cellStyle name="Note 2 2 3 2" xfId="741" xr:uid="{9E7B39B7-2EE0-42AB-8C76-5DFB9853E311}"/>
    <cellStyle name="Note 2 2 4" xfId="742" xr:uid="{E36B0727-FEAB-48DB-B2A9-E254107DADDD}"/>
    <cellStyle name="Note 2 2 4 2" xfId="743" xr:uid="{1AC83E61-5318-403B-80A2-F7B01E262F10}"/>
    <cellStyle name="Note 2 2 5" xfId="744" xr:uid="{7085D829-AA55-4E74-9A47-18EC46EF207B}"/>
    <cellStyle name="Note 2 2 5 2" xfId="745" xr:uid="{55F268F7-8730-4E03-B4FD-A073987E13D0}"/>
    <cellStyle name="Note 2 2 6" xfId="746" xr:uid="{98457AF6-369B-4280-B564-FBBE82EA90C9}"/>
    <cellStyle name="Note 2 2 7" xfId="747" xr:uid="{2D48AA0F-7C00-4670-8224-E5E85163E535}"/>
    <cellStyle name="Note 2 3" xfId="748" xr:uid="{6CB5DB7B-C9FF-4B8A-8C34-957F06FAE7EF}"/>
    <cellStyle name="Note 2 3 2" xfId="749" xr:uid="{875BF21B-6A74-4D0E-BC25-021B300ACA91}"/>
    <cellStyle name="Note 2 3 2 2" xfId="750" xr:uid="{179F0811-2089-4066-A7C4-50CB53469F04}"/>
    <cellStyle name="Note 2 3 3" xfId="751" xr:uid="{498F3003-BBBE-431F-8416-07F7428E3278}"/>
    <cellStyle name="Note 2 3 4" xfId="752" xr:uid="{07445540-411A-4282-A170-57C7230DDA42}"/>
    <cellStyle name="Note 2 4" xfId="753" xr:uid="{C3404FC2-570A-409B-ACDA-01F650242D3E}"/>
    <cellStyle name="Note 2 4 2" xfId="754" xr:uid="{621BCA06-0D61-42B1-B88D-994EA8F34316}"/>
    <cellStyle name="Note 2 4 2 2" xfId="755" xr:uid="{ADF583B7-0119-4F7A-99BC-E222FC7ADB94}"/>
    <cellStyle name="Note 2 4 3" xfId="756" xr:uid="{F5B4430C-3A14-4821-8691-33222615B176}"/>
    <cellStyle name="Note 2 5" xfId="757" xr:uid="{2C909042-75F1-4F43-AFD1-F1606487C821}"/>
    <cellStyle name="Note 2 5 2" xfId="758" xr:uid="{6E686DA4-F66F-4E33-BF6E-D6DB988FC09B}"/>
    <cellStyle name="Note 2 6" xfId="759" xr:uid="{2FEFB0EB-1A35-46A9-9A71-EF8F5F27C54C}"/>
    <cellStyle name="Note 2 6 2" xfId="760" xr:uid="{CABF1B9A-E979-49CE-84EE-7C10A64A7219}"/>
    <cellStyle name="Note 2 7" xfId="761" xr:uid="{7D02E4FE-36C3-4A73-8AD4-45FA1E9F1CE5}"/>
    <cellStyle name="Note 2 7 2" xfId="762" xr:uid="{EBA0C605-BF0F-490E-BBD1-B8E7340DEB41}"/>
    <cellStyle name="Note 2 8" xfId="763" xr:uid="{F9FA3B41-B5B4-4A16-BB69-6BDD0C0E5EC9}"/>
    <cellStyle name="Note 2 9" xfId="764" xr:uid="{94BAABBA-7B66-4994-9A63-872A23AAC403}"/>
    <cellStyle name="Note 3" xfId="765" xr:uid="{3272B125-BCA8-41D2-8A9A-D114C2653338}"/>
    <cellStyle name="Note 3 2" xfId="3669" xr:uid="{A5DC09D7-FC42-4F7C-8677-2C234E4AB511}"/>
    <cellStyle name="Note 3 2 2" xfId="4265" xr:uid="{018EF3DC-BD7D-4D55-80AB-400D210FEA83}"/>
    <cellStyle name="Note 3 2 2 2" xfId="8499" xr:uid="{724941F9-66B3-4825-8FC7-8A05CAC4E436}"/>
    <cellStyle name="Note 3 2 2 3" xfId="10942" xr:uid="{C55F54EF-2056-4BC9-99D8-C9B8A2D3AF92}"/>
    <cellStyle name="Note 3 2 2 4" xfId="12369" xr:uid="{E75ABFE6-9819-45CF-82E5-B6D49471587E}"/>
    <cellStyle name="Note 3 2 2 5" xfId="12078" xr:uid="{AD3DD6D6-6FB8-4A49-981F-6CF418F059C0}"/>
    <cellStyle name="Note 3 2 3" xfId="7910" xr:uid="{B9C2BAEB-5009-421D-86BA-0F5886D24F74}"/>
    <cellStyle name="Note 3 2 4" xfId="10383" xr:uid="{443DCF43-E481-48EE-AF3A-AE7C2A11D38B}"/>
    <cellStyle name="Note 3 2 5" xfId="11814" xr:uid="{82B825F4-5527-45B8-B6A9-17F4197D3DD1}"/>
    <cellStyle name="Note 3 2 6" xfId="13627" xr:uid="{E2BEED7D-9799-4BA5-9772-0C7F0F7ED2E4}"/>
    <cellStyle name="Note 3 3" xfId="3668" xr:uid="{74ADA8F0-D9A4-4791-9140-00A17189D04D}"/>
    <cellStyle name="Note 3 3 2" xfId="4264" xr:uid="{FC6633B1-BD59-498E-B340-C18100341CB6}"/>
    <cellStyle name="Note 3 3 2 2" xfId="8498" xr:uid="{792BF26B-E62C-4D08-84B5-B69F3C307BFE}"/>
    <cellStyle name="Note 3 3 2 3" xfId="10941" xr:uid="{6DB561E3-1676-4C76-9336-6166D2241953}"/>
    <cellStyle name="Note 3 3 2 4" xfId="12368" xr:uid="{A1656383-2863-47CF-A16E-1C8E781EB331}"/>
    <cellStyle name="Note 3 3 2 5" xfId="12077" xr:uid="{D7158870-FFB1-4894-A626-E53A4EA350D1}"/>
    <cellStyle name="Note 3 3 3" xfId="7909" xr:uid="{67E0C061-5891-4083-BA23-E2DA7E4102C5}"/>
    <cellStyle name="Note 3 3 4" xfId="10382" xr:uid="{5BC0ECDD-8420-4475-9FF6-AA21D96124E3}"/>
    <cellStyle name="Note 3 3 5" xfId="11813" xr:uid="{A0AE33CA-373B-48E4-A1E8-9FF410900187}"/>
    <cellStyle name="Note 3 3 6" xfId="13628" xr:uid="{8458DE4D-F740-4927-B3AC-D5F0A9EEB0D0}"/>
    <cellStyle name="Note 3 4" xfId="2545" xr:uid="{75F42EEE-6236-4CB6-B502-8741A3F77249}"/>
    <cellStyle name="Note 3 4 2" xfId="6786" xr:uid="{65E852D9-96C0-47FF-AE13-8C2E1B3D19F8}"/>
    <cellStyle name="Note 3 4 3" xfId="4954" xr:uid="{15C7C41E-ED4D-4107-94A7-CE6BEBA34AB5}"/>
    <cellStyle name="Note 3 4 4" xfId="13963" xr:uid="{DD9BDB05-2C8E-405C-B601-CCB5A211AD85}"/>
    <cellStyle name="Note 3 5" xfId="5069" xr:uid="{C39B0F3F-EDBD-441F-B321-5D36F313D942}"/>
    <cellStyle name="Note 3 6" xfId="10416" xr:uid="{A045B16E-020A-4ECD-A2B1-DDFB73090EBA}"/>
    <cellStyle name="Note 3 7" xfId="13465" xr:uid="{2B16C715-F941-4CDC-8E5A-68FA0D958EEF}"/>
    <cellStyle name="Note 4" xfId="3670" xr:uid="{08F8698F-DBA8-4A7D-A877-4864BDE9731A}"/>
    <cellStyle name="Note 4 2" xfId="4266" xr:uid="{3238956B-D45B-48FD-A438-51433B210E40}"/>
    <cellStyle name="Note 4 2 2" xfId="8500" xr:uid="{65FC68AA-C4EF-4AAB-AF69-C54A9BB29B93}"/>
    <cellStyle name="Note 4 2 3" xfId="10943" xr:uid="{165BE04F-E2F9-4E2B-BB96-D6E54D4C0B22}"/>
    <cellStyle name="Note 4 2 4" xfId="12370" xr:uid="{F97EBE34-1B2B-40DE-B021-605A07E7D8A0}"/>
    <cellStyle name="Note 4 2 5" xfId="12079" xr:uid="{3393127D-522B-4183-9B08-7331E9512442}"/>
    <cellStyle name="Note 4 3" xfId="7911" xr:uid="{CAA48461-94F2-4B91-981C-395DF390DDF7}"/>
    <cellStyle name="Note 4 4" xfId="10384" xr:uid="{EE3927E1-DF43-4955-94BA-8CF199E336F3}"/>
    <cellStyle name="Note 4 5" xfId="11815" xr:uid="{DA09400B-DE66-418E-AE78-1981A277252A}"/>
    <cellStyle name="Note 4 6" xfId="13626" xr:uid="{E440583D-C9AB-49A2-B5B8-F527FFFFF57E}"/>
    <cellStyle name="Output 2" xfId="110" xr:uid="{BDCFE0BE-A307-4C85-A6EB-FD279FC1C445}"/>
    <cellStyle name="Output 2 2" xfId="2437" xr:uid="{23E49EC0-47E8-4E87-B30B-F74C261F4899}"/>
    <cellStyle name="Output 2 2 2" xfId="6678" xr:uid="{909F44A2-F879-4901-99E9-67CCC1A9D29F}"/>
    <cellStyle name="Output 2 2 3" xfId="5415" xr:uid="{CD08B79C-5F94-4253-B49E-A1784F667E45}"/>
    <cellStyle name="Output 2 2 4" xfId="13842" xr:uid="{40F14399-D233-4DF6-8B53-7F1CBC5BDCC6}"/>
    <cellStyle name="Output 2 3" xfId="4432" xr:uid="{9F2A4058-0DBF-4509-A109-382CAB940D95}"/>
    <cellStyle name="Output 2 4" xfId="8513" xr:uid="{C08806AA-FAC1-42F4-B809-4A15BA4B0AAF}"/>
    <cellStyle name="Output 2 5" xfId="9501" xr:uid="{DB8856E3-FD3C-4AA6-8026-B6EA177EBE91}"/>
    <cellStyle name="Output 2 6" xfId="13491" xr:uid="{70CAA7E9-E23B-479C-99D0-7D1C89E4C5DD}"/>
    <cellStyle name="Output 3" xfId="1201" xr:uid="{33F69F56-0725-4112-8C95-FED8CA6F6EAA}"/>
    <cellStyle name="Output 3 2" xfId="4086" xr:uid="{9F155AE9-68C6-4A0A-9789-ED143A20E83D}"/>
    <cellStyle name="Output 3 2 2" xfId="8323" xr:uid="{1B2B3F5A-136E-4F03-B2CE-59228751D589}"/>
    <cellStyle name="Output 3 2 3" xfId="12196" xr:uid="{9AED72A5-CA68-4397-9769-9C89B8DDE314}"/>
    <cellStyle name="Output 3 2 4" xfId="9976" xr:uid="{BF13238C-279A-4E9E-91F7-599B9D622D6F}"/>
    <cellStyle name="Output 3 3" xfId="2568" xr:uid="{A5241309-FBF9-41E3-A9B2-5FB7A4358693}"/>
    <cellStyle name="Output 3 3 2" xfId="6809" xr:uid="{3FF64F88-B3F6-4900-B131-2BE1D72A4DB0}"/>
    <cellStyle name="Output 3 3 3" xfId="4971" xr:uid="{9831F9EC-DC48-4F31-B60F-237B71C399E8}"/>
    <cellStyle name="Output 3 3 4" xfId="10242" xr:uid="{56A6E9A2-E411-431B-9A74-7CD6F9C2F7E1}"/>
    <cellStyle name="Output 3 4" xfId="5479" xr:uid="{ECCEA68E-C3B0-4173-A371-3D3ABFF8F31D}"/>
    <cellStyle name="Output 3 5" xfId="4726" xr:uid="{D2C32752-76CA-4B18-854F-5A373B574B65}"/>
    <cellStyle name="Output 3 6" xfId="9686" xr:uid="{C87FE89B-215A-4282-AAF9-364CE43F291B}"/>
    <cellStyle name="Output 3 7" xfId="12739" xr:uid="{EE874B64-87CB-484A-BA54-07A0727C2504}"/>
    <cellStyle name="Page Number" xfId="1202" xr:uid="{8AC75260-C8F1-494D-AE73-C224457E1C8A}"/>
    <cellStyle name="Percent" xfId="3" builtinId="5"/>
    <cellStyle name="Percent [2]" xfId="1203" xr:uid="{15E65448-3E99-4C53-B63D-895FCBE52885}"/>
    <cellStyle name="Percent [2] 2" xfId="1204" xr:uid="{BEEA5DAA-E300-4B86-BB65-B3B4484A074A}"/>
    <cellStyle name="Percent [2] 3" xfId="1205" xr:uid="{80BA080F-93AA-4F54-86CA-190EC3413D01}"/>
    <cellStyle name="Percent [2] 4" xfId="1206" xr:uid="{FF363FAB-7EE2-4274-B190-38566C8C2B0E}"/>
    <cellStyle name="Percent [2] 5" xfId="1207" xr:uid="{D3B3E2DE-562A-4BC9-ACD4-D192EDE1F2DA}"/>
    <cellStyle name="Percent [2] 6" xfId="1208" xr:uid="{4D167DB6-FB55-4003-A854-BF22320368F8}"/>
    <cellStyle name="Percent [2] 6 2" xfId="1209" xr:uid="{FF55B663-8AB3-4E17-ACC3-B7443B7D3F75}"/>
    <cellStyle name="Percent 10" xfId="1210" xr:uid="{5616ED29-44EB-446D-B622-EBBF4E77FA62}"/>
    <cellStyle name="Percent 10 2" xfId="1211" xr:uid="{FE25BA6D-0037-4501-B264-CC0D0C325D97}"/>
    <cellStyle name="Percent 10 3" xfId="4261" xr:uid="{E134F1C8-456F-46D2-BFAA-14D75F8878DE}"/>
    <cellStyle name="Percent 11" xfId="2413" xr:uid="{5F9DADAB-3B4D-4EE3-A880-EA5CBA081CFB}"/>
    <cellStyle name="Percent 12" xfId="2415" xr:uid="{030AF578-64E7-48C3-9BB1-7161DE072A47}"/>
    <cellStyle name="Percent 2" xfId="10" xr:uid="{68EB3EBF-0DBC-4DCD-9C99-F0A5ACE39AE1}"/>
    <cellStyle name="Percent 2 2" xfId="34" xr:uid="{5ED59AF6-4161-4013-BF4B-CA9F8E4AE0D3}"/>
    <cellStyle name="Percent 2 2 2" xfId="767" xr:uid="{A805D84D-5C67-46BA-A90A-7FD6DC4A5937}"/>
    <cellStyle name="Percent 2 2 2 2" xfId="768" xr:uid="{68550021-E4B6-4C8C-ADFC-934ABFA8C3A0}"/>
    <cellStyle name="Percent 2 2 2 3" xfId="769" xr:uid="{238C567E-E5B0-4BE8-9936-CA4B7A54E944}"/>
    <cellStyle name="Percent 2 2 2 4" xfId="770" xr:uid="{9A3E091C-FA13-430E-A098-95A2789BBAE9}"/>
    <cellStyle name="Percent 2 2 3" xfId="771" xr:uid="{FADE53C2-6E20-434E-8E77-3C3F6C10E0C8}"/>
    <cellStyle name="Percent 2 2 3 2" xfId="772" xr:uid="{3E2A0237-B592-4060-BF94-FB7B15A3842B}"/>
    <cellStyle name="Percent 2 2 3 3" xfId="773" xr:uid="{48333847-9D59-4121-98A0-5BDDF39F3007}"/>
    <cellStyle name="Percent 2 2 4" xfId="774" xr:uid="{94377617-5405-417C-82D2-DA725767067B}"/>
    <cellStyle name="Percent 2 2 4 2" xfId="775" xr:uid="{1F5B7A8E-ECBE-4D9A-B6D1-8D06B4A297FC}"/>
    <cellStyle name="Percent 2 2 4 3" xfId="776" xr:uid="{959D6920-AB4E-479B-9BF0-B29ED594D388}"/>
    <cellStyle name="Percent 2 2 5" xfId="777" xr:uid="{B3446120-1FC7-46BF-8A57-3415725542ED}"/>
    <cellStyle name="Percent 2 2 6" xfId="778" xr:uid="{F7F1CB94-759D-4C8E-9CD2-19D0A5032B71}"/>
    <cellStyle name="Percent 2 2 7" xfId="766" xr:uid="{AEC2D0EE-1D7F-4E16-ADFF-CF73C15931FD}"/>
    <cellStyle name="Percent 2 3" xfId="44" xr:uid="{C86CE390-CC6D-4050-9F49-365E38239E32}"/>
    <cellStyle name="Percent 2 4" xfId="779" xr:uid="{83E8D44B-81C6-4881-8122-A38E04DF0523}"/>
    <cellStyle name="Percent 2 4 2" xfId="780" xr:uid="{89FB34E2-9292-443C-AB6F-3064935C4520}"/>
    <cellStyle name="Percent 2 4 3" xfId="781" xr:uid="{728C0CCF-045F-4662-B461-0F06992605BE}"/>
    <cellStyle name="Percent 2 4 4" xfId="782" xr:uid="{C9C304EE-C667-43D4-B854-F51FB9FD054D}"/>
    <cellStyle name="Percent 2 5" xfId="783" xr:uid="{0E8EB70C-35BB-4DD8-B189-CB13C0AF2C36}"/>
    <cellStyle name="Percent 2 5 2" xfId="784" xr:uid="{C8F41ED7-A3C4-4A9D-B82A-BC96D1A53E5D}"/>
    <cellStyle name="Percent 2 6" xfId="785" xr:uid="{E709F5D7-D063-45AD-8459-D0BBE90EDE94}"/>
    <cellStyle name="Percent 2 6 2" xfId="786" xr:uid="{DB370024-9627-49BB-B99D-8E30A40E7274}"/>
    <cellStyle name="Percent 2 6 3" xfId="787" xr:uid="{5454BDD6-94FA-4C0F-82C3-EFA56E7B6126}"/>
    <cellStyle name="Percent 2 7" xfId="788" xr:uid="{4FA0BC91-45C9-4E42-AFA6-57638896F85E}"/>
    <cellStyle name="Percent 2 8" xfId="789" xr:uid="{E7687D46-699D-4348-AC48-B66275182BB8}"/>
    <cellStyle name="Percent 22" xfId="1212" xr:uid="{3AA625C8-28E1-4F29-9B09-D667BB637AE0}"/>
    <cellStyle name="Percent 3" xfId="15" xr:uid="{FBAD6B6B-6164-430F-99AF-69F81C056F17}"/>
    <cellStyle name="Percent 3 2" xfId="790" xr:uid="{BA047019-DACF-436A-89F0-1A76C71F3939}"/>
    <cellStyle name="Percent 3 2 2" xfId="3671" xr:uid="{8A19334A-8BC7-4A53-85C1-6E4395838F55}"/>
    <cellStyle name="Percent 4" xfId="43" xr:uid="{9DE30094-DCC9-42C1-A28B-2CCCB2B8301B}"/>
    <cellStyle name="Percent 4 2" xfId="792" xr:uid="{C2C4D543-12E3-4C14-BD73-1A2670FBDC4F}"/>
    <cellStyle name="Percent 4 2 2" xfId="793" xr:uid="{33A9327A-F1FA-4BDD-8B6F-9A96F2ED0668}"/>
    <cellStyle name="Percent 4 3" xfId="794" xr:uid="{35A28C4C-61AC-447E-8590-D8466D637CD4}"/>
    <cellStyle name="Percent 4 3 2" xfId="795" xr:uid="{9B996FF7-980C-49BD-961A-D58247BF8C0E}"/>
    <cellStyle name="Percent 4 4" xfId="796" xr:uid="{FFF2A15F-4974-473A-8119-57FB7679E078}"/>
    <cellStyle name="Percent 4 5" xfId="797" xr:uid="{804AE5EB-3207-4EF8-B573-2242A50440C6}"/>
    <cellStyle name="Percent 4 6" xfId="1213" xr:uid="{A1978611-6FB0-48D9-ADBF-93FD6EEAC73A}"/>
    <cellStyle name="Percent 4 7" xfId="791" xr:uid="{F3E9E8B4-A8CB-4415-9FFD-59680A139D79}"/>
    <cellStyle name="Percent 4 8" xfId="2425" xr:uid="{869CA484-6ED8-48D3-ACAA-2A8269071C90}"/>
    <cellStyle name="Percent 5" xfId="798" xr:uid="{A70D1FEE-F76F-4A41-A71D-422C3F112C7F}"/>
    <cellStyle name="Percent 5 2" xfId="2426" xr:uid="{30236647-FDBD-4BE5-A57D-457C108458F2}"/>
    <cellStyle name="Percent 6" xfId="799" xr:uid="{8DCB0EA7-4090-4E25-B34F-34824339E839}"/>
    <cellStyle name="Percent 6 2" xfId="800" xr:uid="{3911EF61-9E31-4424-87A4-8FABCA71F3FB}"/>
    <cellStyle name="Percent 6 2 2" xfId="801" xr:uid="{8204034A-80A0-44F2-AEF2-6EF0806ADCCD}"/>
    <cellStyle name="Percent 6 3" xfId="802" xr:uid="{2E039929-1A4C-477B-A690-1BB488F4083A}"/>
    <cellStyle name="Percent 6 3 2" xfId="803" xr:uid="{7B786799-78EA-4F9B-A86C-10D807DBAF7D}"/>
    <cellStyle name="Percent 6 4" xfId="804" xr:uid="{00A8014A-36BC-48D6-ADCE-19E0A4F9E8AA}"/>
    <cellStyle name="Percent 6 5" xfId="805" xr:uid="{F2318D9F-B4F3-4700-9703-DE905389F36E}"/>
    <cellStyle name="Percent 6 6" xfId="4087" xr:uid="{A4436E78-D389-44F1-8EBC-F742AF20B3E7}"/>
    <cellStyle name="Percent 7" xfId="806" xr:uid="{0C70EA2F-619E-4A0E-8ED2-7DF3EF71FD3C}"/>
    <cellStyle name="Percent 8" xfId="807" xr:uid="{751FDCCB-B7A3-4454-87BB-B07DEB159F3D}"/>
    <cellStyle name="Percent 9" xfId="808" xr:uid="{0E9BCF23-C264-47AF-BA7D-380D31B1DA2D}"/>
    <cellStyle name="Percent Comma" xfId="1214" xr:uid="{61628D89-118F-4AFA-99A6-3BB807A772CC}"/>
    <cellStyle name="PillarData" xfId="1215" xr:uid="{52D0DD28-0981-4BB7-B482-E3FD59AE46BA}"/>
    <cellStyle name="PillarHeading" xfId="1216" xr:uid="{3EA64620-8C79-4741-98CC-A957377E9773}"/>
    <cellStyle name="PillarText" xfId="1217" xr:uid="{9CDC2476-598E-40F4-9A06-AFE9685DD156}"/>
    <cellStyle name="PillarTotal" xfId="1218" xr:uid="{5FA40A3B-F87A-42D2-B1BD-65139DB05C95}"/>
    <cellStyle name="Pivot Table Category" xfId="809" xr:uid="{84E66243-AEBC-4FAB-B655-95005B88F041}"/>
    <cellStyle name="Pivot Table Field" xfId="810" xr:uid="{6B4C039E-1BE3-460D-BC9F-483671C31FD1}"/>
    <cellStyle name="Pivot Table Value" xfId="811" xr:uid="{E277E3A0-92A7-4E00-A2A2-DE1AFD70E8EC}"/>
    <cellStyle name="PSChar" xfId="1219" xr:uid="{3DDF0C6E-3BF8-4BFD-9BDD-4806B08A796A}"/>
    <cellStyle name="PSChar 2" xfId="1220" xr:uid="{FF0C1A47-BF88-4A44-B2D9-E9136AC85328}"/>
    <cellStyle name="PSChar 3" xfId="1221" xr:uid="{432AE7B8-0545-4C43-935E-499E11B8A37C}"/>
    <cellStyle name="PSDate" xfId="1222" xr:uid="{64A45BB5-08CD-4FB7-A671-E7538694385D}"/>
    <cellStyle name="PSDate 2" xfId="1223" xr:uid="{FA3C9CAC-F492-4B07-AF07-3C758F08B5EE}"/>
    <cellStyle name="PSDate 3" xfId="1224" xr:uid="{1900F55D-5630-430C-AFCA-EC53A768B77E}"/>
    <cellStyle name="PSDec" xfId="1225" xr:uid="{7CCB4550-12A7-4999-8725-9438A045B546}"/>
    <cellStyle name="PSDec 2" xfId="1226" xr:uid="{124C688E-EC9A-4E03-BFD7-96D758D55DE5}"/>
    <cellStyle name="PSDec 3" xfId="1227" xr:uid="{B35E4E72-8A9D-42CA-81F3-06D3A31835F2}"/>
    <cellStyle name="PSHeading" xfId="1228" xr:uid="{CDB4CFE5-8DEF-4FB4-BD72-E6A721E131F0}"/>
    <cellStyle name="PSHeading 2" xfId="1229" xr:uid="{577413FF-66B4-4749-B3C8-496F3FCF30B6}"/>
    <cellStyle name="PSHeading 2 2" xfId="2575" xr:uid="{CE430A9C-6940-4924-8707-EC913C8A19CD}"/>
    <cellStyle name="PSHeading 2 2 2" xfId="12896" xr:uid="{32C7AF17-6524-40C2-BA06-A0E335985535}"/>
    <cellStyle name="PSHeading 2 2 3" xfId="12984" xr:uid="{738DFFC3-12F1-4699-8445-EAD8FA230DEF}"/>
    <cellStyle name="PSHeading 2 3" xfId="10153" xr:uid="{3BE17FDC-FB35-4EB2-8957-9034AB3CBF5C}"/>
    <cellStyle name="PSHeading 3" xfId="1230" xr:uid="{4E3DEC33-F9C2-4740-B184-25260E32EE31}"/>
    <cellStyle name="PSHeading 3 2" xfId="2576" xr:uid="{8C8D3DB2-6208-4003-A83D-2EAD9F59AF24}"/>
    <cellStyle name="PSHeading 3 2 2" xfId="12897" xr:uid="{68A7EA50-8B71-4778-871C-EA0664B8A46E}"/>
    <cellStyle name="PSHeading 3 2 3" xfId="10238" xr:uid="{97E0883E-1DCE-4D7E-BE9A-2C7BB08ED217}"/>
    <cellStyle name="PSHeading 3 3" xfId="9472" xr:uid="{F8EE7CA8-827A-4E9E-8D03-A75F85B71AA9}"/>
    <cellStyle name="PSHeading 4" xfId="4088" xr:uid="{F5F25B4D-DF46-4C3A-A4C4-9BFEA7BBED52}"/>
    <cellStyle name="PSHeading 4 2" xfId="4279" xr:uid="{101DDF8B-10DD-4744-A4D2-B29F37E0FB6B}"/>
    <cellStyle name="PSHeading 4 2 2" xfId="12383" xr:uid="{861CD413-387A-4D4D-B163-81E6A1CFD83C}"/>
    <cellStyle name="PSHeading 4 2 3" xfId="12089" xr:uid="{5D2B3BB9-43A2-460C-8C0B-EB3137F2A42D}"/>
    <cellStyle name="PSHeading 4 3" xfId="13808" xr:uid="{3A615D6B-09E5-4EFD-A145-BD6B616A90C5}"/>
    <cellStyle name="PSHeading 5" xfId="2574" xr:uid="{A7724FFB-7A28-45A9-B1F3-2F3AB15F1BBD}"/>
    <cellStyle name="PSHeading 5 2" xfId="12895" xr:uid="{BB715672-5748-4DC8-8283-5D1C87B58E08}"/>
    <cellStyle name="PSHeading 5 3" xfId="10239" xr:uid="{6C33A1B1-E5DC-4863-A255-7D1C08CBCA7B}"/>
    <cellStyle name="PSHeading 6" xfId="10152" xr:uid="{FAEE0A37-A37B-46F8-BB01-F6FD8DC9C8C5}"/>
    <cellStyle name="PSHeading_(chuck) OpEx On-going GRC Forecast Sum 4-20-10" xfId="1231" xr:uid="{20F5DA55-3C66-49FB-AC3A-10EA7EE13019}"/>
    <cellStyle name="PSInt" xfId="1232" xr:uid="{593A318B-0906-4338-9BD0-97D1D40357D5}"/>
    <cellStyle name="PSInt 2" xfId="1233" xr:uid="{C30DC663-0283-455D-BF72-FDA3E707142A}"/>
    <cellStyle name="PSInt 3" xfId="1234" xr:uid="{99CFB152-24DD-4C55-9173-1536F7F43781}"/>
    <cellStyle name="PSSpacer" xfId="1235" xr:uid="{489A7CFF-75D3-42C3-A27F-2CC16AD6B808}"/>
    <cellStyle name="PSSpacer 2" xfId="1236" xr:uid="{9AF30EB2-C74F-47BB-BF80-FF6BF6779810}"/>
    <cellStyle name="PSSpacer 3" xfId="1237" xr:uid="{5C0F5F0F-EFB7-4070-8559-5AEF6AF63EDA}"/>
    <cellStyle name="rate" xfId="1238" xr:uid="{6D546646-43CB-45BF-A71A-0C77AA980EBD}"/>
    <cellStyle name="Ratio" xfId="1239" xr:uid="{9D080AA8-C36E-4A95-8A4A-227ED44EB182}"/>
    <cellStyle name="Ratio Comma" xfId="1240" xr:uid="{AA6F18A0-F191-46AE-9B0C-0ED30C5260A9}"/>
    <cellStyle name="Ratio_Private" xfId="1241" xr:uid="{32830922-34E9-4598-B3CC-ECE24256463D}"/>
    <cellStyle name="Revenue" xfId="1242" xr:uid="{0C9A32D4-E056-4EA6-A814-4E4A11699242}"/>
    <cellStyle name="SAPBEXaggData" xfId="111" xr:uid="{DA3C2E40-25DF-4AB1-A268-A6D04B4CE6AC}"/>
    <cellStyle name="SAPBEXaggData 10" xfId="1243" xr:uid="{6890ECF0-C7C0-4F44-9CFD-E4FAE9644708}"/>
    <cellStyle name="SAPBEXaggData 10 2" xfId="2579" xr:uid="{90B88C47-B1DF-434A-848C-6892B9D60900}"/>
    <cellStyle name="SAPBEXaggData 10 2 2" xfId="6820" xr:uid="{89CF2972-88D5-40D6-B2BD-CDA29C565B5F}"/>
    <cellStyle name="SAPBEXaggData 10 2 3" xfId="4981" xr:uid="{1F0C6B32-4C02-44F4-9972-D33C5251D018}"/>
    <cellStyle name="SAPBEXaggData 10 2 4" xfId="12982" xr:uid="{51EBEFC8-08D2-4567-940E-9803C0B462DC}"/>
    <cellStyle name="SAPBEXaggData 10 3" xfId="5521" xr:uid="{C385EC1A-FA2A-4478-8C7D-3DF1D3BB67A2}"/>
    <cellStyle name="SAPBEXaggData 10 4" xfId="4687" xr:uid="{BA0C35DB-D9D9-49B6-B072-CA417180B5AB}"/>
    <cellStyle name="SAPBEXaggData 10 5" xfId="9660" xr:uid="{23394AAE-05E6-4B9A-B1D1-FCEA7A03D1A4}"/>
    <cellStyle name="SAPBEXaggData 10 6" xfId="12738" xr:uid="{F3BDBB2F-E8AF-401C-A2EA-8D27A2F10897}"/>
    <cellStyle name="SAPBEXaggData 11" xfId="1244" xr:uid="{F2C265BD-4D22-444F-A568-F115E2C7A87F}"/>
    <cellStyle name="SAPBEXaggData 11 2" xfId="2580" xr:uid="{DAE804A6-1A0B-4D05-BBF4-A9A8EDDB94E2}"/>
    <cellStyle name="SAPBEXaggData 11 2 2" xfId="6821" xr:uid="{F048018D-CC85-4E82-9F33-0BA54E306BB4}"/>
    <cellStyle name="SAPBEXaggData 11 2 3" xfId="7908" xr:uid="{6BAEE671-D483-42BA-AC11-55F379E0747C}"/>
    <cellStyle name="SAPBEXaggData 11 2 4" xfId="10236" xr:uid="{7A58BABC-3B25-4ECD-87E9-C88B32318132}"/>
    <cellStyle name="SAPBEXaggData 11 3" xfId="5522" xr:uid="{08C9DE3D-7030-4168-8473-BF355F5F60B9}"/>
    <cellStyle name="SAPBEXaggData 11 4" xfId="7996" xr:uid="{30CFD7E7-0310-4DB8-9ABB-D643C308EDA9}"/>
    <cellStyle name="SAPBEXaggData 11 5" xfId="9658" xr:uid="{2FED66E6-EAFB-4EF9-A133-5559C15E8F07}"/>
    <cellStyle name="SAPBEXaggData 11 6" xfId="13460" xr:uid="{D8117F29-8A6D-4CEB-85CD-492C85AF31B7}"/>
    <cellStyle name="SAPBEXaggData 12" xfId="1245" xr:uid="{E59E20A9-F721-455E-9101-846426F29CBF}"/>
    <cellStyle name="SAPBEXaggData 12 2" xfId="2581" xr:uid="{E29949D4-B6A0-4E4F-9F67-EF4FB4F02701}"/>
    <cellStyle name="SAPBEXaggData 12 2 2" xfId="6822" xr:uid="{BE8C0166-876B-4840-B1A1-6AB845BEAE6A}"/>
    <cellStyle name="SAPBEXaggData 12 2 3" xfId="4982" xr:uid="{0CC6170F-7913-4788-8584-7896138945B9}"/>
    <cellStyle name="SAPBEXaggData 12 2 4" xfId="10396" xr:uid="{C33E5DCD-7484-4498-9DFE-BD0566BB3979}"/>
    <cellStyle name="SAPBEXaggData 12 3" xfId="5523" xr:uid="{130D9678-C7D1-4C06-AD9C-C34C933A437B}"/>
    <cellStyle name="SAPBEXaggData 12 4" xfId="4686" xr:uid="{3A1D9ADC-5D32-4EF6-AA2A-0D57D44F904E}"/>
    <cellStyle name="SAPBEXaggData 12 5" xfId="9659" xr:uid="{E18400BF-F909-48DC-A070-5B7C7C16C828}"/>
    <cellStyle name="SAPBEXaggData 12 6" xfId="12737" xr:uid="{B1CED4E7-E0A3-4A4E-A2A9-C55B027AE186}"/>
    <cellStyle name="SAPBEXaggData 13" xfId="1246" xr:uid="{3B036306-CC5E-4E00-9569-41D54E3A5647}"/>
    <cellStyle name="SAPBEXaggData 13 2" xfId="2582" xr:uid="{3D7438C4-CF05-4A46-A097-EAC85B41A555}"/>
    <cellStyle name="SAPBEXaggData 13 2 2" xfId="6823" xr:uid="{3BDCA2F1-5712-4DD6-AB3E-5FB536BC934D}"/>
    <cellStyle name="SAPBEXaggData 13 2 3" xfId="4983" xr:uid="{5457949B-B8E5-4A50-A473-204BED1E5D79}"/>
    <cellStyle name="SAPBEXaggData 13 2 4" xfId="12793" xr:uid="{F0ACCDFB-0128-4BFD-88B7-E7FD01B14D13}"/>
    <cellStyle name="SAPBEXaggData 13 3" xfId="5524" xr:uid="{1D5625F4-09DC-4721-BB0E-20942F6E8079}"/>
    <cellStyle name="SAPBEXaggData 13 4" xfId="4685" xr:uid="{43A16F2A-5684-44B4-8464-1C6EAF5FFB24}"/>
    <cellStyle name="SAPBEXaggData 13 5" xfId="9656" xr:uid="{8BFC248D-018A-4B5C-9235-32CF334491FA}"/>
    <cellStyle name="SAPBEXaggData 13 6" xfId="12736" xr:uid="{4BDA0052-1279-4FF8-97EB-3B3388C102A0}"/>
    <cellStyle name="SAPBEXaggData 14" xfId="1247" xr:uid="{DDAE9160-7BF0-42E5-A1F3-0BC3C9F357EF}"/>
    <cellStyle name="SAPBEXaggData 14 2" xfId="2583" xr:uid="{EAC52BB7-E54C-4C09-B336-52021393A137}"/>
    <cellStyle name="SAPBEXaggData 14 2 2" xfId="6824" xr:uid="{47B94028-8E1F-4761-BEFC-415D6C4A5C58}"/>
    <cellStyle name="SAPBEXaggData 14 2 3" xfId="4984" xr:uid="{3500CA74-2BE8-47D8-A42F-6EF54E1EA44A}"/>
    <cellStyle name="SAPBEXaggData 14 2 4" xfId="10235" xr:uid="{5A1C7CAA-5209-407A-84AE-B9CC1095BFD1}"/>
    <cellStyle name="SAPBEXaggData 14 3" xfId="5525" xr:uid="{9BD731B1-E255-44D3-A588-68A32AFF0C4F}"/>
    <cellStyle name="SAPBEXaggData 14 4" xfId="4684" xr:uid="{26E08B5B-C2A9-4761-8773-A2B9DE13E261}"/>
    <cellStyle name="SAPBEXaggData 14 5" xfId="9657" xr:uid="{83F454A8-3D40-46C8-BA31-6892D43D296A}"/>
    <cellStyle name="SAPBEXaggData 14 6" xfId="13458" xr:uid="{6F250925-3612-402D-898C-DB3110D83C08}"/>
    <cellStyle name="SAPBEXaggData 15" xfId="1248" xr:uid="{F251374C-2925-4A88-9694-8E23DB9F1F6A}"/>
    <cellStyle name="SAPBEXaggData 15 2" xfId="2584" xr:uid="{4F54C360-FE57-401B-A43F-AF14921D81E8}"/>
    <cellStyle name="SAPBEXaggData 15 2 2" xfId="6825" xr:uid="{46462287-09DC-40AE-9DC1-E397A997850E}"/>
    <cellStyle name="SAPBEXaggData 15 2 3" xfId="10455" xr:uid="{E47271B7-12F0-44D8-BFB3-59F3B438CA9E}"/>
    <cellStyle name="SAPBEXaggData 15 2 4" xfId="13500" xr:uid="{67D10228-3983-4BFD-81A6-E3E587DB580F}"/>
    <cellStyle name="SAPBEXaggData 15 3" xfId="5526" xr:uid="{690A5853-D990-46BF-B713-FA8307CFE0D3}"/>
    <cellStyle name="SAPBEXaggData 15 4" xfId="4683" xr:uid="{08C983CC-A756-4156-85D6-20C02AEAF1FD}"/>
    <cellStyle name="SAPBEXaggData 15 5" xfId="9654" xr:uid="{B369CDC7-0CFC-44EC-BC4D-9B296D7A09DF}"/>
    <cellStyle name="SAPBEXaggData 15 6" xfId="13459" xr:uid="{BDDBF8DC-0209-497E-B020-FAAFFF2AC51C}"/>
    <cellStyle name="SAPBEXaggData 16" xfId="1249" xr:uid="{FDDDD3C2-0437-4653-BCF8-4F4B0F170D23}"/>
    <cellStyle name="SAPBEXaggData 16 2" xfId="2585" xr:uid="{0DC872EB-2F50-4127-98D4-56EBF2DDCAB1}"/>
    <cellStyle name="SAPBEXaggData 16 2 2" xfId="6826" xr:uid="{A089DB89-6B11-4174-8F32-5880344025B5}"/>
    <cellStyle name="SAPBEXaggData 16 2 3" xfId="4985" xr:uid="{53A524B8-16BA-4EFE-B775-8577E7076533}"/>
    <cellStyle name="SAPBEXaggData 16 2 4" xfId="13962" xr:uid="{68B9EFB1-A701-4E77-AF66-030F8937F1AC}"/>
    <cellStyle name="SAPBEXaggData 16 3" xfId="5527" xr:uid="{6D39C068-8C3F-4CE3-A248-CB9BBAA6987E}"/>
    <cellStyle name="SAPBEXaggData 16 4" xfId="4682" xr:uid="{ECF6F3A1-5F66-4562-9E4B-6FFD356995CA}"/>
    <cellStyle name="SAPBEXaggData 16 5" xfId="9655" xr:uid="{2DF2051C-965A-47FA-8071-BFD9653CE0CC}"/>
    <cellStyle name="SAPBEXaggData 16 6" xfId="12735" xr:uid="{E39739F3-54F0-498A-A1C5-249457FF143F}"/>
    <cellStyle name="SAPBEXaggData 17" xfId="1250" xr:uid="{BAFCF53D-E041-4406-9751-AAF8D80FD818}"/>
    <cellStyle name="SAPBEXaggData 17 2" xfId="2586" xr:uid="{22503674-F17E-427B-88EE-BD25BFD4C0B6}"/>
    <cellStyle name="SAPBEXaggData 17 2 2" xfId="6827" xr:uid="{E5EEEA88-6ED7-4875-8632-B411A1FEA322}"/>
    <cellStyle name="SAPBEXaggData 17 2 3" xfId="4986" xr:uid="{20A13690-5AD3-47C6-BB8D-25F9AA1EFB09}"/>
    <cellStyle name="SAPBEXaggData 17 2 4" xfId="13831" xr:uid="{10ACB19A-2A83-4AF0-9F32-E7643A4D06E9}"/>
    <cellStyle name="SAPBEXaggData 17 3" xfId="5528" xr:uid="{22861693-4BAE-4DB1-9B3C-DEDE1CFC42DF}"/>
    <cellStyle name="SAPBEXaggData 17 4" xfId="4681" xr:uid="{B68C7C3E-B401-43F6-866A-88AF98DD687E}"/>
    <cellStyle name="SAPBEXaggData 17 5" xfId="9652" xr:uid="{0B68AADC-DB76-41CC-95C0-E471771CE27A}"/>
    <cellStyle name="SAPBEXaggData 17 6" xfId="12734" xr:uid="{15F9493C-9426-4BD8-ACBB-D51FD139E1B8}"/>
    <cellStyle name="SAPBEXaggData 18" xfId="3658" xr:uid="{FAD8CC6E-93C5-424D-9953-67DB04077FD2}"/>
    <cellStyle name="SAPBEXaggData 18 2" xfId="7899" xr:uid="{8EF334DD-CE07-44B3-9F48-58AD9F97A363}"/>
    <cellStyle name="SAPBEXaggData 18 3" xfId="11806" xr:uid="{6D461940-D178-4EDD-BFBA-0BA3F309DD37}"/>
    <cellStyle name="SAPBEXaggData 18 4" xfId="13632" xr:uid="{A524E477-4F5B-44D6-B0AF-1D75D507A197}"/>
    <cellStyle name="SAPBEXaggData 19" xfId="2438" xr:uid="{48A5903F-F1ED-496F-B240-9292CD3FA1D5}"/>
    <cellStyle name="SAPBEXaggData 19 2" xfId="6679" xr:uid="{C7E31DCB-D6AB-46E9-A0C8-3DDEB3B602D2}"/>
    <cellStyle name="SAPBEXaggData 19 3" xfId="5416" xr:uid="{8F9E8787-9BB5-413B-ADF8-6022B67EC6BA}"/>
    <cellStyle name="SAPBEXaggData 19 4" xfId="13034" xr:uid="{CB023CC2-D4CC-4650-8116-F99338FE1966}"/>
    <cellStyle name="SAPBEXaggData 2" xfId="112" xr:uid="{FC660660-C0E4-4E98-ACE9-94CD845F64B5}"/>
    <cellStyle name="SAPBEXaggData 2 2" xfId="1251" xr:uid="{AF1C0A13-809A-4F2C-8185-0236894C438D}"/>
    <cellStyle name="SAPBEXaggData 2 2 2" xfId="3672" xr:uid="{046C4332-9CA4-4D51-9155-B4F0DE5C5F12}"/>
    <cellStyle name="SAPBEXaggData 2 2 2 2" xfId="7913" xr:uid="{3B60DF5B-3C87-480C-9DD0-21CBF9DCBDB3}"/>
    <cellStyle name="SAPBEXaggData 2 2 2 3" xfId="11817" xr:uid="{F7D36FB7-82A1-4F6D-A679-3A4C861B2174}"/>
    <cellStyle name="SAPBEXaggData 2 2 2 4" xfId="13625" xr:uid="{30773ADF-6323-41F2-A865-09810CA99163}"/>
    <cellStyle name="SAPBEXaggData 2 2 3" xfId="2587" xr:uid="{7F3906E2-5917-427A-9531-92E3BCA6E0A9}"/>
    <cellStyle name="SAPBEXaggData 2 2 3 2" xfId="6828" xr:uid="{32091EF7-0FE2-46E7-B045-F64A40E60BC5}"/>
    <cellStyle name="SAPBEXaggData 2 2 3 3" xfId="4987" xr:uid="{5AD38ECB-FB44-4054-894E-4D0A88DD2FAA}"/>
    <cellStyle name="SAPBEXaggData 2 2 3 4" xfId="13961" xr:uid="{F229FA43-02C5-47A5-B34A-DCA3E20C0B74}"/>
    <cellStyle name="SAPBEXaggData 2 2 4" xfId="5529" xr:uid="{740CD30E-F80D-4CB6-9E8B-A4D19B6CCF35}"/>
    <cellStyle name="SAPBEXaggData 2 2 5" xfId="4680" xr:uid="{E05BA8A0-DD7D-4947-BD67-800A889481D9}"/>
    <cellStyle name="SAPBEXaggData 2 2 6" xfId="10802" xr:uid="{C6DD8FC9-1F2C-425F-9D2E-CF556111C9D8}"/>
    <cellStyle name="SAPBEXaggData 2 2 7" xfId="13456" xr:uid="{D49E4292-823D-4879-B9C0-E2D2E13D167C}"/>
    <cellStyle name="SAPBEXaggData 2 3" xfId="2577" xr:uid="{DD3FCC12-A326-402D-A7B7-730AB622DA08}"/>
    <cellStyle name="SAPBEXaggData 2 3 2" xfId="6818" xr:uid="{ABE61C80-2892-4988-B198-72668CAAB5A5}"/>
    <cellStyle name="SAPBEXaggData 2 3 3" xfId="9542" xr:uid="{EE9804C6-CA4F-49E0-981A-7986ECB35495}"/>
    <cellStyle name="SAPBEXaggData 2 3 4" xfId="4979" xr:uid="{4F80B1EC-61B6-46E7-A7D1-EE29A9405F49}"/>
    <cellStyle name="SAPBEXaggData 2 3 5" xfId="12983" xr:uid="{AF5AF34D-9B82-49D6-96E2-A320169436A1}"/>
    <cellStyle name="SAPBEXaggData 2 4" xfId="4434" xr:uid="{1A65A42C-5B1E-4995-A6C2-A71512B1FE46}"/>
    <cellStyle name="SAPBEXaggData 2 5" xfId="6817" xr:uid="{270C2EA8-A4F4-47DE-B422-3E60A6C9BE04}"/>
    <cellStyle name="SAPBEXaggData 2 6" xfId="10928" xr:uid="{7431D6E5-0169-4A3B-B10C-3A6F31E09EA5}"/>
    <cellStyle name="SAPBEXaggData 2 7" xfId="9950" xr:uid="{276D6646-BEEC-4217-8C0E-722E3FA9EE35}"/>
    <cellStyle name="SAPBEXaggData 20" xfId="4433" xr:uid="{DC840FEA-0FCE-4887-91E0-A37C07698759}"/>
    <cellStyle name="SAPBEXaggData 21" xfId="8325" xr:uid="{80201896-5B79-4486-8F51-F4CD002E6D96}"/>
    <cellStyle name="SAPBEXaggData 22" xfId="9500" xr:uid="{D6D20941-EF2D-4D06-B096-D864EB6645D4}"/>
    <cellStyle name="SAPBEXaggData 23" xfId="12768" xr:uid="{4A7A6E8A-ECE3-48EE-9AC6-5BE6E37FAD6B}"/>
    <cellStyle name="SAPBEXaggData 3" xfId="1252" xr:uid="{39FD6763-8D78-4A61-82B4-D7FD3C27B295}"/>
    <cellStyle name="SAPBEXaggData 3 2" xfId="1253" xr:uid="{AFAE59B7-6CF0-411F-9C30-D00BC48E0CA3}"/>
    <cellStyle name="SAPBEXaggData 3 2 2" xfId="4090" xr:uid="{5DF97CF3-BD58-4722-BFA4-2BE1379541B7}"/>
    <cellStyle name="SAPBEXaggData 3 2 2 2" xfId="4281" xr:uid="{1973A0F5-14D0-41EB-B971-8695A68E7B8A}"/>
    <cellStyle name="SAPBEXaggData 3 2 2 2 2" xfId="8515" xr:uid="{12F2D11A-E7AE-4C8F-A843-B1548E7B6FA6}"/>
    <cellStyle name="SAPBEXaggData 3 2 2 2 3" xfId="10958" xr:uid="{1FDB2D64-2CDA-48C8-9F0B-09F9EC44E590}"/>
    <cellStyle name="SAPBEXaggData 3 2 2 2 4" xfId="12385" xr:uid="{C7D64542-BA23-4219-917F-274D04CD8433}"/>
    <cellStyle name="SAPBEXaggData 3 2 2 2 5" xfId="10368" xr:uid="{68C632AB-4730-499A-8C4E-6F7B51F03FFD}"/>
    <cellStyle name="SAPBEXaggData 3 2 2 3" xfId="8327" xr:uid="{9E732E8D-D7E0-4EA3-9139-3C8EAA887774}"/>
    <cellStyle name="SAPBEXaggData 3 2 2 4" xfId="10775" xr:uid="{52DDC402-5B90-4EFF-BAC4-1FD7664E4CB7}"/>
    <cellStyle name="SAPBEXaggData 3 2 2 5" xfId="12200" xr:uid="{C5842291-E35D-4D5A-A0B0-AC194B8AE37A}"/>
    <cellStyle name="SAPBEXaggData 3 2 2 6" xfId="9484" xr:uid="{9340CB86-EC8A-460C-8A09-FCC41421B55F}"/>
    <cellStyle name="SAPBEXaggData 3 2 3" xfId="2589" xr:uid="{505A5FC8-7C8F-4B5B-8309-4B11BCBD8A06}"/>
    <cellStyle name="SAPBEXaggData 3 2 3 2" xfId="6830" xr:uid="{287F5F8F-2F28-4648-8DC2-7918744A64C6}"/>
    <cellStyle name="SAPBEXaggData 3 2 3 3" xfId="4989" xr:uid="{875DABDE-185A-4600-B98F-25B58159F1EF}"/>
    <cellStyle name="SAPBEXaggData 3 2 3 4" xfId="13960" xr:uid="{076619AA-B8F8-4E38-8454-1D2E0E269077}"/>
    <cellStyle name="SAPBEXaggData 3 2 4" xfId="5531" xr:uid="{0594644A-7EF8-447F-BDA1-45D2E8B860D4}"/>
    <cellStyle name="SAPBEXaggData 3 2 5" xfId="4678" xr:uid="{BA3C9ADF-BF26-4790-80C9-7C06F05BE5CA}"/>
    <cellStyle name="SAPBEXaggData 3 2 6" xfId="9650" xr:uid="{2BF862CD-5E64-4F39-8AA3-6ADAB59361EE}"/>
    <cellStyle name="SAPBEXaggData 3 2 7" xfId="12733" xr:uid="{2D650113-C797-4B05-82B3-D394CA7F395D}"/>
    <cellStyle name="SAPBEXaggData 3 3" xfId="4089" xr:uid="{C921D505-1FF9-4993-A1BD-129B6AB003B7}"/>
    <cellStyle name="SAPBEXaggData 3 3 2" xfId="4280" xr:uid="{EA48088A-955C-4163-8A36-63D3E6C57452}"/>
    <cellStyle name="SAPBEXaggData 3 3 2 2" xfId="8514" xr:uid="{41365F5C-0D1B-4209-A75E-7268B865AF02}"/>
    <cellStyle name="SAPBEXaggData 3 3 2 3" xfId="10957" xr:uid="{1CED514B-A5C8-46B3-ABDF-5B51348648E7}"/>
    <cellStyle name="SAPBEXaggData 3 3 2 4" xfId="12384" xr:uid="{A58CC76D-2BBA-4DB0-B7A4-62551E4D6A47}"/>
    <cellStyle name="SAPBEXaggData 3 3 2 5" xfId="12090" xr:uid="{C4C345E7-B880-4995-B8E4-3074C3092DE0}"/>
    <cellStyle name="SAPBEXaggData 3 3 3" xfId="8326" xr:uid="{5156D65A-9D37-497F-82EA-B1BE6B17FE25}"/>
    <cellStyle name="SAPBEXaggData 3 3 4" xfId="10774" xr:uid="{8D24F072-40C9-4EC1-8B4D-137A4978264E}"/>
    <cellStyle name="SAPBEXaggData 3 3 5" xfId="12199" xr:uid="{E6B32725-164A-4096-83AD-EC0630161669}"/>
    <cellStyle name="SAPBEXaggData 3 3 6" xfId="10462" xr:uid="{8BE14E4B-9F54-4618-B421-C533BC36C0C2}"/>
    <cellStyle name="SAPBEXaggData 3 4" xfId="2588" xr:uid="{62632E5E-12EA-4E1C-BBF2-199AB757BFB8}"/>
    <cellStyle name="SAPBEXaggData 3 4 2" xfId="6829" xr:uid="{41FE3BA4-3B5D-4452-8B4B-0B32D92E8DF5}"/>
    <cellStyle name="SAPBEXaggData 3 4 3" xfId="4988" xr:uid="{EFB77C22-A5C3-4402-B2DF-354E0C2D5824}"/>
    <cellStyle name="SAPBEXaggData 3 4 4" xfId="13830" xr:uid="{293CD942-78CF-47EF-AC00-116EDB2FF286}"/>
    <cellStyle name="SAPBEXaggData 3 5" xfId="5530" xr:uid="{BEAAEA69-A844-4224-BAB5-180FB44C61FD}"/>
    <cellStyle name="SAPBEXaggData 3 6" xfId="4679" xr:uid="{BCFBFC74-C3D7-433D-86A2-E7750F036A8F}"/>
    <cellStyle name="SAPBEXaggData 3 7" xfId="9653" xr:uid="{CFE9AC24-E2A8-4F3B-81D0-960A4A0C6104}"/>
    <cellStyle name="SAPBEXaggData 3 8" xfId="13457" xr:uid="{92A9ACD4-E4DC-490D-A763-55F74E3E21AF}"/>
    <cellStyle name="SAPBEXaggData 4" xfId="1254" xr:uid="{063DC9E4-2AA7-4EA1-BB5E-F5F738A7CCA9}"/>
    <cellStyle name="SAPBEXaggData 4 2" xfId="1255" xr:uid="{8BA77D93-97FD-415D-838F-14217FAFAB47}"/>
    <cellStyle name="SAPBEXaggData 4 2 2" xfId="2591" xr:uid="{39CCB005-D42C-4533-8FD3-E900C261F4C9}"/>
    <cellStyle name="SAPBEXaggData 4 2 2 2" xfId="6832" xr:uid="{A9E8C162-584C-429B-82E5-902823896221}"/>
    <cellStyle name="SAPBEXaggData 4 2 2 3" xfId="5458" xr:uid="{1DCA2076-BEED-4D4C-B262-8F0AD80A1B96}"/>
    <cellStyle name="SAPBEXaggData 4 2 2 4" xfId="12813" xr:uid="{39A59F51-3DC3-467E-A380-0553A720D801}"/>
    <cellStyle name="SAPBEXaggData 4 2 3" xfId="5533" xr:uid="{389FC4C1-5C92-4405-99A9-73B0C33492BA}"/>
    <cellStyle name="SAPBEXaggData 4 2 4" xfId="4676" xr:uid="{B8046CBD-6EF1-453C-9F50-2553D12EDB7D}"/>
    <cellStyle name="SAPBEXaggData 4 2 5" xfId="9649" xr:uid="{C65063E9-0414-4C3B-AF05-C2329E08AE9A}"/>
    <cellStyle name="SAPBEXaggData 4 2 6" xfId="12731" xr:uid="{11409C19-AE5F-48AC-BBF5-4AC7D8AE7E06}"/>
    <cellStyle name="SAPBEXaggData 4 3" xfId="2590" xr:uid="{A00BC223-0BC1-47F4-B4C6-9FE8E76702C4}"/>
    <cellStyle name="SAPBEXaggData 4 3 2" xfId="6831" xr:uid="{D2992F70-F0C0-4138-9041-3EB5E7DEF5F8}"/>
    <cellStyle name="SAPBEXaggData 4 3 3" xfId="5457" xr:uid="{413CB808-5DDD-4F8E-B84B-13636422BB19}"/>
    <cellStyle name="SAPBEXaggData 4 3 4" xfId="13829" xr:uid="{FB3D3855-D00A-49A1-AB56-7918A13FBD10}"/>
    <cellStyle name="SAPBEXaggData 4 4" xfId="5532" xr:uid="{AA503733-2EF2-40B9-93A0-B701CF60DF16}"/>
    <cellStyle name="SAPBEXaggData 4 5" xfId="4677" xr:uid="{289E9AE1-9858-445B-B7AC-A2DAB89E274D}"/>
    <cellStyle name="SAPBEXaggData 4 6" xfId="9651" xr:uid="{E1BB1EAE-9996-49D5-B789-A3443FE9A520}"/>
    <cellStyle name="SAPBEXaggData 4 7" xfId="12732" xr:uid="{3E24E4D5-9436-4236-AF46-E9EB7A4CB86A}"/>
    <cellStyle name="SAPBEXaggData 5" xfId="1256" xr:uid="{06CCAA36-CA22-469A-96CF-C714D59F4D13}"/>
    <cellStyle name="SAPBEXaggData 5 2" xfId="1257" xr:uid="{BED7B7D9-C6F5-4122-B8F3-23B5EA156B5D}"/>
    <cellStyle name="SAPBEXaggData 5 2 2" xfId="2593" xr:uid="{47F6FE4B-A06C-479E-82DB-C27D92713358}"/>
    <cellStyle name="SAPBEXaggData 5 2 2 2" xfId="6834" xr:uid="{381324BD-0B1D-446B-BC82-83A6F7CD910D}"/>
    <cellStyle name="SAPBEXaggData 5 2 2 3" xfId="4991" xr:uid="{0111CEFE-4694-4FF0-BE07-3809CA08877A}"/>
    <cellStyle name="SAPBEXaggData 5 2 2 4" xfId="9434" xr:uid="{16A61C22-D4D1-448C-B34C-E0992ABAF44C}"/>
    <cellStyle name="SAPBEXaggData 5 2 3" xfId="5535" xr:uid="{BA0A5437-AA4E-4FBB-80A2-C32CAE4263C6}"/>
    <cellStyle name="SAPBEXaggData 5 2 4" xfId="4674" xr:uid="{C2DFE5D1-FDEA-457C-AFED-9276EEC03F1E}"/>
    <cellStyle name="SAPBEXaggData 5 2 5" xfId="9433" xr:uid="{3575A928-38AF-4733-A8B1-6987E54D064B}"/>
    <cellStyle name="SAPBEXaggData 5 2 6" xfId="13455" xr:uid="{3624846B-4A57-495F-8945-58E1792186AB}"/>
    <cellStyle name="SAPBEXaggData 5 3" xfId="4091" xr:uid="{F8DE2C16-148F-40B6-8A8E-E36C06291304}"/>
    <cellStyle name="SAPBEXaggData 5 3 2" xfId="4282" xr:uid="{19281BCA-56EF-412C-8901-791C04FEF85C}"/>
    <cellStyle name="SAPBEXaggData 5 3 2 2" xfId="8516" xr:uid="{38F8B5A5-CC88-4A2D-91FF-4B930FCE98E5}"/>
    <cellStyle name="SAPBEXaggData 5 3 2 3" xfId="10959" xr:uid="{536DAAF4-1FB2-4A80-9E39-146591AAD3D6}"/>
    <cellStyle name="SAPBEXaggData 5 3 2 4" xfId="12386" xr:uid="{B05EB781-A737-4B18-9A54-868BB5A17D37}"/>
    <cellStyle name="SAPBEXaggData 5 3 2 5" xfId="12091" xr:uid="{8489D769-97D9-45A9-A15F-35C4FC0E1A23}"/>
    <cellStyle name="SAPBEXaggData 5 3 3" xfId="8328" xr:uid="{B0A907ED-388F-4A3D-8827-1E6A63F2B6FB}"/>
    <cellStyle name="SAPBEXaggData 5 3 4" xfId="10776" xr:uid="{46374B68-8267-49AD-AE68-CDF37C79D3D2}"/>
    <cellStyle name="SAPBEXaggData 5 3 5" xfId="12201" xr:uid="{FAA40280-D0BA-41BC-9351-6C8EDA8363BF}"/>
    <cellStyle name="SAPBEXaggData 5 3 6" xfId="5405" xr:uid="{B0FC736F-694D-487C-A015-E20ABFFFFF0E}"/>
    <cellStyle name="SAPBEXaggData 5 4" xfId="2592" xr:uid="{8D13C896-83B8-48E9-A6F9-6C025A71BC2D}"/>
    <cellStyle name="SAPBEXaggData 5 4 2" xfId="6833" xr:uid="{F8510046-200A-4A11-A862-79BBF49D2CE6}"/>
    <cellStyle name="SAPBEXaggData 5 4 3" xfId="4990" xr:uid="{D95661E2-9DED-4C9A-B7BC-DB19CC98FC10}"/>
    <cellStyle name="SAPBEXaggData 5 4 4" xfId="13828" xr:uid="{E692B444-375F-4DBD-9562-A1D84107B946}"/>
    <cellStyle name="SAPBEXaggData 5 5" xfId="5534" xr:uid="{AD9ACDB3-7FA6-4C9E-9B23-619BBBFD4A36}"/>
    <cellStyle name="SAPBEXaggData 5 6" xfId="4675" xr:uid="{A599FBD0-45E1-4F27-9B56-1428BDDDEE1E}"/>
    <cellStyle name="SAPBEXaggData 5 7" xfId="10395" xr:uid="{5433A679-2FFF-465E-A07B-166C27235168}"/>
    <cellStyle name="SAPBEXaggData 5 8" xfId="13454" xr:uid="{2C0ED981-0372-46E5-BB4A-ED8AD96CDE8D}"/>
    <cellStyle name="SAPBEXaggData 6" xfId="1258" xr:uid="{E2883941-7358-477B-B5FD-78267D702122}"/>
    <cellStyle name="SAPBEXaggData 6 2" xfId="1259" xr:uid="{B0FE4A3A-7797-4F4F-9212-50774972BECA}"/>
    <cellStyle name="SAPBEXaggData 6 2 2" xfId="2595" xr:uid="{0E7C9674-DD13-4ED6-9F89-F38DDC694F3A}"/>
    <cellStyle name="SAPBEXaggData 6 2 2 2" xfId="6836" xr:uid="{BA5CFEC9-46A0-4178-923D-995F6E187FD4}"/>
    <cellStyle name="SAPBEXaggData 6 2 2 3" xfId="6647" xr:uid="{D087F645-8E8D-4473-ADE3-611B72995CD6}"/>
    <cellStyle name="SAPBEXaggData 6 2 2 4" xfId="13959" xr:uid="{3EA18CE5-1CD7-4C74-9A84-188E5CB7FE28}"/>
    <cellStyle name="SAPBEXaggData 6 2 3" xfId="5537" xr:uid="{86662C92-DF1B-4479-AC0A-B04B08896158}"/>
    <cellStyle name="SAPBEXaggData 6 2 4" xfId="4672" xr:uid="{68A378AD-D6AD-49D9-8EBF-C3E6E524C50E}"/>
    <cellStyle name="SAPBEXaggData 6 2 5" xfId="9647" xr:uid="{E1C2D98A-3E8C-4B27-ACAC-6B0EC86A40A3}"/>
    <cellStyle name="SAPBEXaggData 6 2 6" xfId="12729" xr:uid="{C7944A45-2D56-4FD6-A039-D6FA0E1C5513}"/>
    <cellStyle name="SAPBEXaggData 6 3" xfId="4092" xr:uid="{3A08481D-B518-424A-ABAE-B851DC1EFA0B}"/>
    <cellStyle name="SAPBEXaggData 6 3 2" xfId="8329" xr:uid="{63CA76C1-D41B-4794-8CA5-BCAE5E1FD829}"/>
    <cellStyle name="SAPBEXaggData 6 3 3" xfId="12202" xr:uid="{C34B26DA-1AA7-4503-8A1A-F260E66273B5}"/>
    <cellStyle name="SAPBEXaggData 6 3 4" xfId="12192" xr:uid="{B55A7918-DF5D-4006-9538-7E64E7C342D0}"/>
    <cellStyle name="SAPBEXaggData 6 4" xfId="2594" xr:uid="{DEE9BFCD-D835-4F61-9E70-3B294B2EB6CA}"/>
    <cellStyle name="SAPBEXaggData 6 4 2" xfId="6835" xr:uid="{9B125FCF-9100-4366-BBBC-46E300FF5825}"/>
    <cellStyle name="SAPBEXaggData 6 4 3" xfId="5117" xr:uid="{99F77FEF-7CAE-4EC9-82D3-9F59E62B85FA}"/>
    <cellStyle name="SAPBEXaggData 6 4 4" xfId="12812" xr:uid="{A7E82B4E-D16F-4591-9599-76B70C786B0D}"/>
    <cellStyle name="SAPBEXaggData 6 5" xfId="5536" xr:uid="{CDFD565F-0566-4A6A-9BE8-3707D96E892F}"/>
    <cellStyle name="SAPBEXaggData 6 6" xfId="4673" xr:uid="{61C116AF-1647-4E6A-AD46-DA2191B9F1F8}"/>
    <cellStyle name="SAPBEXaggData 6 7" xfId="9648" xr:uid="{DADE11F7-3E55-46A3-892F-976B280BC58F}"/>
    <cellStyle name="SAPBEXaggData 6 8" xfId="12730" xr:uid="{97F9CAEA-CF05-4441-8ADE-FFDAA616F7CB}"/>
    <cellStyle name="SAPBEXaggData 7" xfId="1260" xr:uid="{B70A2F3F-46B9-4B4E-9D77-4A46421858A7}"/>
    <cellStyle name="SAPBEXaggData 7 2" xfId="1261" xr:uid="{E4EFFDE7-9C58-4C07-AFB4-AD09EE416D13}"/>
    <cellStyle name="SAPBEXaggData 7 2 2" xfId="2597" xr:uid="{5A616A72-BB13-4EB3-96D6-B8EF55B4C58B}"/>
    <cellStyle name="SAPBEXaggData 7 2 2 2" xfId="6838" xr:uid="{3D656914-B354-4B86-9BA8-DCBC3E893745}"/>
    <cellStyle name="SAPBEXaggData 7 2 2 3" xfId="6652" xr:uid="{3FDA77ED-C3EB-41C2-BD82-8FFAC11C0949}"/>
    <cellStyle name="SAPBEXaggData 7 2 2 4" xfId="9669" xr:uid="{84141F84-B0ED-43B7-A7FF-BE502ACC9470}"/>
    <cellStyle name="SAPBEXaggData 7 2 3" xfId="5539" xr:uid="{EE9AF8BF-A53F-435B-8B47-8F593CA7E556}"/>
    <cellStyle name="SAPBEXaggData 7 2 4" xfId="4670" xr:uid="{47463505-4499-4500-8455-665C75869182}"/>
    <cellStyle name="SAPBEXaggData 7 2 5" xfId="9645" xr:uid="{8192DD45-D43E-4503-A0DF-79138FCA480D}"/>
    <cellStyle name="SAPBEXaggData 7 2 6" xfId="14000" xr:uid="{CC1A68B2-CB60-437A-8754-3B9C9620485F}"/>
    <cellStyle name="SAPBEXaggData 7 3" xfId="4093" xr:uid="{A25A2F04-F7FA-40E7-8B97-262AC8D65E0B}"/>
    <cellStyle name="SAPBEXaggData 7 3 2" xfId="4283" xr:uid="{1C35BDBF-EB07-4B43-951E-FCA8FEE1EC81}"/>
    <cellStyle name="SAPBEXaggData 7 3 2 2" xfId="8517" xr:uid="{FB8AE51D-2F0F-4F5A-BFBB-F50EDF13A183}"/>
    <cellStyle name="SAPBEXaggData 7 3 2 3" xfId="10960" xr:uid="{79F615F3-1494-4858-A45B-AC4BA6DF9DB0}"/>
    <cellStyle name="SAPBEXaggData 7 3 2 4" xfId="12387" xr:uid="{A87E3809-0BBA-42C4-BA0D-60C95C786881}"/>
    <cellStyle name="SAPBEXaggData 7 3 2 5" xfId="12092" xr:uid="{AE4F49A5-F2B2-465A-8A5A-B40E1BCFC5AE}"/>
    <cellStyle name="SAPBEXaggData 7 3 3" xfId="8330" xr:uid="{B3E13882-3485-481E-8092-B47EDED5E13D}"/>
    <cellStyle name="SAPBEXaggData 7 3 4" xfId="10778" xr:uid="{34F39F3E-7F13-4C4F-AD19-F44E413B72FB}"/>
    <cellStyle name="SAPBEXaggData 7 3 5" xfId="12203" xr:uid="{88B28E50-644A-4A4D-BBE9-5E33B26B56E2}"/>
    <cellStyle name="SAPBEXaggData 7 3 6" xfId="9692" xr:uid="{59C57BF9-C3CF-45F5-9F55-CB4BF767635D}"/>
    <cellStyle name="SAPBEXaggData 7 4" xfId="2596" xr:uid="{F48E98E7-D41F-4542-B06F-5BDEF9DACAD6}"/>
    <cellStyle name="SAPBEXaggData 7 4 2" xfId="6837" xr:uid="{881F4888-275F-4B7B-947A-1E9E8C51FD2F}"/>
    <cellStyle name="SAPBEXaggData 7 4 3" xfId="6648" xr:uid="{807A3275-55B2-4C4D-BA50-456EEC9E7787}"/>
    <cellStyle name="SAPBEXaggData 7 4 4" xfId="13827" xr:uid="{0EC55EBC-AFCD-4EA1-8160-ECCCDE542357}"/>
    <cellStyle name="SAPBEXaggData 7 5" xfId="5538" xr:uid="{20EC215B-0849-4158-AEC2-26903ADC6D63}"/>
    <cellStyle name="SAPBEXaggData 7 6" xfId="4671" xr:uid="{9F2436EA-3779-4515-959F-1C0B1EED248D}"/>
    <cellStyle name="SAPBEXaggData 7 7" xfId="9646" xr:uid="{A09F4DA0-5502-41EB-89EC-1D1797EC3688}"/>
    <cellStyle name="SAPBEXaggData 7 8" xfId="13452" xr:uid="{5A9F5AA2-9B31-4721-ADAB-89018EA760D8}"/>
    <cellStyle name="SAPBEXaggData 8" xfId="1262" xr:uid="{4FF3CF8E-E3B9-4705-9166-09B5FEFACA29}"/>
    <cellStyle name="SAPBEXaggData 8 2" xfId="4094" xr:uid="{200447E8-E4C3-47CB-9A1E-9021E9A064D2}"/>
    <cellStyle name="SAPBEXaggData 8 2 2" xfId="4284" xr:uid="{2C2983F9-757B-4496-8A4C-ED958009731A}"/>
    <cellStyle name="SAPBEXaggData 8 2 2 2" xfId="8518" xr:uid="{AEEBFDD3-E392-4AD2-8CB0-27A68C0AEE53}"/>
    <cellStyle name="SAPBEXaggData 8 2 2 3" xfId="10961" xr:uid="{A38E4CB3-140A-4467-B6CA-DAC68672C59D}"/>
    <cellStyle name="SAPBEXaggData 8 2 2 4" xfId="12388" xr:uid="{239EDDD9-A7C6-43C3-946B-F0AA1B60053B}"/>
    <cellStyle name="SAPBEXaggData 8 2 2 5" xfId="12093" xr:uid="{DC94F7CF-2EAF-4037-9930-93C3422ADD6B}"/>
    <cellStyle name="SAPBEXaggData 8 2 3" xfId="8331" xr:uid="{6FDE7DA3-9E1C-468C-B745-77C494ECF3E5}"/>
    <cellStyle name="SAPBEXaggData 8 2 4" xfId="10779" xr:uid="{C814B048-B6F1-4FC2-9E51-E677EE6F2A3F}"/>
    <cellStyle name="SAPBEXaggData 8 2 5" xfId="12204" xr:uid="{725104DB-4DFD-4A8F-A3CA-E7F630B3374C}"/>
    <cellStyle name="SAPBEXaggData 8 2 6" xfId="9690" xr:uid="{C408BABC-23B8-44EB-B165-5DD163DB600B}"/>
    <cellStyle name="SAPBEXaggData 8 3" xfId="2598" xr:uid="{EB01E509-5A53-4654-8CEF-6AEF6DF615EF}"/>
    <cellStyle name="SAPBEXaggData 8 3 2" xfId="6839" xr:uid="{104C5CD1-2A3C-46D9-814B-0F7092CB633C}"/>
    <cellStyle name="SAPBEXaggData 8 3 3" xfId="5459" xr:uid="{B8C3C7F4-6636-4E13-8819-193B37B41BED}"/>
    <cellStyle name="SAPBEXaggData 8 3 4" xfId="12879" xr:uid="{8E10F826-ED2A-4600-B2FB-A4A8C3045996}"/>
    <cellStyle name="SAPBEXaggData 8 4" xfId="5540" xr:uid="{A5F3FA4D-7E80-4EA5-8F57-738F92F358A0}"/>
    <cellStyle name="SAPBEXaggData 8 5" xfId="4669" xr:uid="{7FE28F05-3CA6-41FE-A7B1-F7507E6EE07B}"/>
    <cellStyle name="SAPBEXaggData 8 6" xfId="9644" xr:uid="{36EB1D7B-C30B-4464-98EA-76E66C02A2DC}"/>
    <cellStyle name="SAPBEXaggData 8 7" xfId="13912" xr:uid="{0C9BFC93-B7DE-4559-B710-8186658984BD}"/>
    <cellStyle name="SAPBEXaggData 9" xfId="1263" xr:uid="{1D24DA12-0513-4F84-BD6E-D36C19B38DE6}"/>
    <cellStyle name="SAPBEXaggData 9 2" xfId="4095" xr:uid="{C275775E-E5EB-4760-911B-D69E677FBE6E}"/>
    <cellStyle name="SAPBEXaggData 9 2 2" xfId="4285" xr:uid="{F30507F9-A18F-46EF-96CF-0095EE128ED0}"/>
    <cellStyle name="SAPBEXaggData 9 2 2 2" xfId="8519" xr:uid="{01ACC15C-4023-4B79-B98A-CEF497C72221}"/>
    <cellStyle name="SAPBEXaggData 9 2 2 3" xfId="10962" xr:uid="{C0C451C7-B814-424F-83A6-A2C158D145FC}"/>
    <cellStyle name="SAPBEXaggData 9 2 2 4" xfId="12389" xr:uid="{17258217-DD60-409B-AC8B-29278D86AC8F}"/>
    <cellStyle name="SAPBEXaggData 9 2 2 5" xfId="12094" xr:uid="{903BE630-5B53-4586-800E-9394FBAA8288}"/>
    <cellStyle name="SAPBEXaggData 9 2 3" xfId="8332" xr:uid="{04C77544-A20A-454D-9FA6-7B555E0CC41A}"/>
    <cellStyle name="SAPBEXaggData 9 2 4" xfId="10780" xr:uid="{5CA806D9-5E2B-4DB6-997C-39D43F7AE883}"/>
    <cellStyle name="SAPBEXaggData 9 2 5" xfId="12205" xr:uid="{A73B3787-A94C-43EA-9D07-EA3394F2CE26}"/>
    <cellStyle name="SAPBEXaggData 9 2 6" xfId="9384" xr:uid="{1753ECAC-E350-4BAD-AE3D-6C9B684C5E77}"/>
    <cellStyle name="SAPBEXaggData 9 3" xfId="2599" xr:uid="{0DDCEEC1-F255-437F-AC24-9A706E3957E5}"/>
    <cellStyle name="SAPBEXaggData 9 3 2" xfId="6840" xr:uid="{74FAE39B-4AE4-4924-B9CD-A330857BB56E}"/>
    <cellStyle name="SAPBEXaggData 9 3 3" xfId="6658" xr:uid="{716587C5-EA02-4AEE-B200-44F54296BAE2}"/>
    <cellStyle name="SAPBEXaggData 9 3 4" xfId="13826" xr:uid="{A8571D27-5121-41BC-959C-30E57915ED0F}"/>
    <cellStyle name="SAPBEXaggData 9 4" xfId="5541" xr:uid="{05A7D4A8-585E-4B5C-BD63-5E551B0942B8}"/>
    <cellStyle name="SAPBEXaggData 9 5" xfId="4668" xr:uid="{899E8F31-0006-40D4-8C45-0AB01166AE58}"/>
    <cellStyle name="SAPBEXaggData 9 6" xfId="9643" xr:uid="{A5F69832-B5A2-4C0E-9B55-9C27572C8541}"/>
    <cellStyle name="SAPBEXaggData 9 7" xfId="13453" xr:uid="{8A52885C-D150-4C5F-8C26-91F79B37DD7C}"/>
    <cellStyle name="SAPBEXaggData_(chuck) OpEx On-going GRC Forecast Sum 4-20-10" xfId="1264" xr:uid="{C9483CE7-F9AB-4893-9679-9D8F6DB7A4A7}"/>
    <cellStyle name="SAPBEXaggDataEmph" xfId="113" xr:uid="{5B8901EF-88EB-4242-8CAF-28B8E2079B01}"/>
    <cellStyle name="SAPBEXaggDataEmph 10" xfId="1265" xr:uid="{BF72C517-729F-4171-961C-009A49E4C896}"/>
    <cellStyle name="SAPBEXaggDataEmph 10 2" xfId="2600" xr:uid="{BC0DDC0C-97A2-4272-8150-41289276B745}"/>
    <cellStyle name="SAPBEXaggDataEmph 10 2 2" xfId="6841" xr:uid="{AF8AE785-C687-4B0B-8260-16B3CFD04503}"/>
    <cellStyle name="SAPBEXaggDataEmph 10 2 3" xfId="6655" xr:uid="{617D8ACA-AE56-4C05-9F98-32FD14FB1B3D}"/>
    <cellStyle name="SAPBEXaggDataEmph 10 2 4" xfId="9668" xr:uid="{687A438D-15B1-41BC-B863-959DC5E89C84}"/>
    <cellStyle name="SAPBEXaggDataEmph 10 3" xfId="5542" xr:uid="{F373FCBA-9AF6-469B-8FC1-68740565152F}"/>
    <cellStyle name="SAPBEXaggDataEmph 10 4" xfId="4667" xr:uid="{824B0AB9-BC4B-44FA-B4F9-E35418581FE0}"/>
    <cellStyle name="SAPBEXaggDataEmph 10 5" xfId="9642" xr:uid="{A23E3C76-D961-4CA1-8EA3-B106F4C661A5}"/>
    <cellStyle name="SAPBEXaggDataEmph 10 6" xfId="12728" xr:uid="{4EEA15C5-9F35-4CDE-8946-1C5A4F31F771}"/>
    <cellStyle name="SAPBEXaggDataEmph 11" xfId="1266" xr:uid="{58EE9302-F5FD-4A46-80AC-526E3C871C68}"/>
    <cellStyle name="SAPBEXaggDataEmph 11 2" xfId="2601" xr:uid="{F844507C-88AB-457C-A5EE-A7C390B44E2C}"/>
    <cellStyle name="SAPBEXaggDataEmph 11 2 2" xfId="6842" xr:uid="{60E50F7E-B806-47AF-B90F-DBCA89D22F00}"/>
    <cellStyle name="SAPBEXaggDataEmph 11 2 3" xfId="5460" xr:uid="{86B94B75-2EE9-4777-B154-0A4D11DE1B2D}"/>
    <cellStyle name="SAPBEXaggDataEmph 11 2 4" xfId="12809" xr:uid="{4B306887-6A1A-415E-B069-21743604E0F7}"/>
    <cellStyle name="SAPBEXaggDataEmph 11 3" xfId="5543" xr:uid="{C01BD2D9-7489-4E7C-9CFF-6F58DBDA767C}"/>
    <cellStyle name="SAPBEXaggDataEmph 11 4" xfId="4666" xr:uid="{B70384E1-11D6-4774-AFAF-C376B69343C7}"/>
    <cellStyle name="SAPBEXaggDataEmph 11 5" xfId="9641" xr:uid="{EDFB8533-973B-4308-B14B-723652D81F7D}"/>
    <cellStyle name="SAPBEXaggDataEmph 11 6" xfId="13450" xr:uid="{ACE9F20E-8563-4EE4-9B79-B964050B3256}"/>
    <cellStyle name="SAPBEXaggDataEmph 12" xfId="1267" xr:uid="{AC56CA1F-D9F6-4D38-9E27-B5FCF2626A38}"/>
    <cellStyle name="SAPBEXaggDataEmph 12 2" xfId="2602" xr:uid="{8F9DA336-EF7B-4B56-8D84-5E913EDFBAE0}"/>
    <cellStyle name="SAPBEXaggDataEmph 12 2 2" xfId="6843" xr:uid="{2AFB630F-1001-48E8-A42D-F26D2CB77AA1}"/>
    <cellStyle name="SAPBEXaggDataEmph 12 2 3" xfId="21" xr:uid="{F36D5DCD-C16C-4FF5-B163-AB6A86D52433}"/>
    <cellStyle name="SAPBEXaggDataEmph 12 2 4" xfId="13938" xr:uid="{00D29681-2805-4E0E-B94D-459FC44C891E}"/>
    <cellStyle name="SAPBEXaggDataEmph 12 3" xfId="5544" xr:uid="{C6C3074A-16F6-4EED-922C-4FCFD5FF5479}"/>
    <cellStyle name="SAPBEXaggDataEmph 12 4" xfId="4665" xr:uid="{F6FFCB8C-12E3-478C-B76F-3F7BC3B48138}"/>
    <cellStyle name="SAPBEXaggDataEmph 12 5" xfId="9640" xr:uid="{FD23912B-8885-491E-AB5A-722754B5EBBC}"/>
    <cellStyle name="SAPBEXaggDataEmph 12 6" xfId="13999" xr:uid="{504BC1BC-0657-43DA-94F2-227BB016F837}"/>
    <cellStyle name="SAPBEXaggDataEmph 13" xfId="1268" xr:uid="{B8CCE64B-9AED-4DD6-87B0-3E172F74BB30}"/>
    <cellStyle name="SAPBEXaggDataEmph 13 2" xfId="2603" xr:uid="{7C1D4400-8F2A-4095-A6F0-CD07F74595EE}"/>
    <cellStyle name="SAPBEXaggDataEmph 13 2 2" xfId="6844" xr:uid="{3329693E-7FCD-4099-9A0E-B4E3C5FCF389}"/>
    <cellStyle name="SAPBEXaggDataEmph 13 2 3" xfId="5461" xr:uid="{15F5865D-A494-48C4-9F96-55CDEB0273FF}"/>
    <cellStyle name="SAPBEXaggDataEmph 13 2 4" xfId="13517" xr:uid="{686509E6-DB06-49F2-9122-9AB1B3101082}"/>
    <cellStyle name="SAPBEXaggDataEmph 13 3" xfId="5545" xr:uid="{D88A6467-7A7E-4ED3-B8BB-0059978EBD06}"/>
    <cellStyle name="SAPBEXaggDataEmph 13 4" xfId="4664" xr:uid="{10850E3D-C8E0-42E0-AD8A-EA5FF55027BE}"/>
    <cellStyle name="SAPBEXaggDataEmph 13 5" xfId="9638" xr:uid="{C6E1210D-3C98-48DD-AD8D-D15560B7A2A9}"/>
    <cellStyle name="SAPBEXaggDataEmph 13 6" xfId="13911" xr:uid="{72766061-1D9C-4AF0-97E0-7F1063364681}"/>
    <cellStyle name="SAPBEXaggDataEmph 14" xfId="1269" xr:uid="{21BACD6A-EA70-4E09-A35B-82CD0AFF5850}"/>
    <cellStyle name="SAPBEXaggDataEmph 14 2" xfId="2604" xr:uid="{B8239B31-8385-44BF-9F13-D74BA39BD361}"/>
    <cellStyle name="SAPBEXaggDataEmph 14 2 2" xfId="6845" xr:uid="{56323506-DAAC-4E17-B609-4499DB7E3F27}"/>
    <cellStyle name="SAPBEXaggDataEmph 14 2 3" xfId="45" xr:uid="{28B0D473-CE98-4F46-BA3C-C45596713E3F}"/>
    <cellStyle name="SAPBEXaggDataEmph 14 2 4" xfId="12810" xr:uid="{4F29D932-EC8B-4086-9662-97736978BD91}"/>
    <cellStyle name="SAPBEXaggDataEmph 14 3" xfId="5546" xr:uid="{455D61DD-53F9-4671-8D95-DD6999861F07}"/>
    <cellStyle name="SAPBEXaggDataEmph 14 4" xfId="7995" xr:uid="{11B2C54A-2383-4B6C-87CA-E782E31312E2}"/>
    <cellStyle name="SAPBEXaggDataEmph 14 5" xfId="9639" xr:uid="{1F9E038C-DFFD-4B94-9A4E-0F1D6B5BFB70}"/>
    <cellStyle name="SAPBEXaggDataEmph 14 6" xfId="13451" xr:uid="{E1E09DC9-0DAB-4F9F-81AF-EB79341EBAFA}"/>
    <cellStyle name="SAPBEXaggDataEmph 15" xfId="1270" xr:uid="{45A03EC8-2F38-4542-9AB3-2F15242F0FC9}"/>
    <cellStyle name="SAPBEXaggDataEmph 15 2" xfId="2605" xr:uid="{3AADC654-5AB5-40BF-8012-603015E9A076}"/>
    <cellStyle name="SAPBEXaggDataEmph 15 2 2" xfId="6846" xr:uid="{D4478DC2-42A3-4AAE-A3B6-019FF659E925}"/>
    <cellStyle name="SAPBEXaggDataEmph 15 2 3" xfId="5462" xr:uid="{5127992C-6D43-442E-8EDC-AEF9130580AC}"/>
    <cellStyle name="SAPBEXaggDataEmph 15 2 4" xfId="13518" xr:uid="{9A8F9522-7AA9-4D7B-8E78-D923ACC439DC}"/>
    <cellStyle name="SAPBEXaggDataEmph 15 3" xfId="5547" xr:uid="{514BCBF5-DA0E-440C-BC94-4CD7EB105ACC}"/>
    <cellStyle name="SAPBEXaggDataEmph 15 4" xfId="4663" xr:uid="{BE28AC16-428A-4B57-90FE-CFEA9E50E248}"/>
    <cellStyle name="SAPBEXaggDataEmph 15 5" xfId="9636" xr:uid="{110C61D5-C90E-43C9-895E-12BDE741A960}"/>
    <cellStyle name="SAPBEXaggDataEmph 15 6" xfId="12727" xr:uid="{0F6EF0F6-9D27-4E6B-8F60-DCC7243156EE}"/>
    <cellStyle name="SAPBEXaggDataEmph 16" xfId="1271" xr:uid="{DFC7C569-62DC-4BE5-8C24-0343EC9E3F70}"/>
    <cellStyle name="SAPBEXaggDataEmph 16 2" xfId="2606" xr:uid="{B0D8AC24-2590-42E9-A400-40D543DAADBD}"/>
    <cellStyle name="SAPBEXaggDataEmph 16 2 2" xfId="6847" xr:uid="{3E2C3439-5812-46A7-8009-7838D87B659E}"/>
    <cellStyle name="SAPBEXaggDataEmph 16 2 3" xfId="5463" xr:uid="{5103D2C0-A195-4C35-8ECB-3B93A018C1E2}"/>
    <cellStyle name="SAPBEXaggDataEmph 16 2 4" xfId="9667" xr:uid="{57A50FC1-FE46-4998-80AA-A3DFF489BC96}"/>
    <cellStyle name="SAPBEXaggDataEmph 16 3" xfId="5548" xr:uid="{1AF512E3-2079-4514-9B09-1BB9277C9B87}"/>
    <cellStyle name="SAPBEXaggDataEmph 16 4" xfId="4662" xr:uid="{E40118A6-C927-4B94-BAB8-02286F63F6D5}"/>
    <cellStyle name="SAPBEXaggDataEmph 16 5" xfId="9637" xr:uid="{8D64FA10-B035-425A-9512-9A67DFBAF978}"/>
    <cellStyle name="SAPBEXaggDataEmph 16 6" xfId="12726" xr:uid="{DE6C128E-CC53-402D-8BFF-45D144986C0D}"/>
    <cellStyle name="SAPBEXaggDataEmph 17" xfId="1272" xr:uid="{235EE0E3-5742-4869-8EB0-4C2F2F093A6F}"/>
    <cellStyle name="SAPBEXaggDataEmph 17 2" xfId="2607" xr:uid="{D771106A-D51D-427C-BC8B-2F068D83D9D6}"/>
    <cellStyle name="SAPBEXaggDataEmph 17 2 2" xfId="6848" xr:uid="{F1753662-61C9-4132-BDB4-1011FBD37083}"/>
    <cellStyle name="SAPBEXaggDataEmph 17 2 3" xfId="4427" xr:uid="{38E4DE10-F10D-4B26-962F-AFFA7430B84C}"/>
    <cellStyle name="SAPBEXaggDataEmph 17 2 4" xfId="9666" xr:uid="{0A2581CC-FEBF-47EC-AAF9-238265127EC1}"/>
    <cellStyle name="SAPBEXaggDataEmph 17 3" xfId="5549" xr:uid="{C5271419-FD6E-4D10-B7F2-EFB599624063}"/>
    <cellStyle name="SAPBEXaggDataEmph 17 4" xfId="4661" xr:uid="{DBB12244-AC7D-4432-98D8-660DABC55E6B}"/>
    <cellStyle name="SAPBEXaggDataEmph 17 5" xfId="9634" xr:uid="{21813A67-657A-46E7-9E1C-39F2FDF19952}"/>
    <cellStyle name="SAPBEXaggDataEmph 17 6" xfId="13448" xr:uid="{8489BB74-EA33-4C70-9795-2CD2B3978F6A}"/>
    <cellStyle name="SAPBEXaggDataEmph 18" xfId="2439" xr:uid="{E4B85869-D3FE-4FE0-BE14-41B863EA75EB}"/>
    <cellStyle name="SAPBEXaggDataEmph 18 2" xfId="6680" xr:uid="{4E248ECB-371B-424A-92A0-C5C725C8B2C0}"/>
    <cellStyle name="SAPBEXaggDataEmph 18 3" xfId="5417" xr:uid="{AE9CDB0A-20CC-45D4-85DD-A598DC4A7F81}"/>
    <cellStyle name="SAPBEXaggDataEmph 18 4" xfId="10901" xr:uid="{10A8D6F0-8C5D-4A36-B334-3FE053DFF6FD}"/>
    <cellStyle name="SAPBEXaggDataEmph 19" xfId="4435" xr:uid="{359E41E3-5B1F-4723-9F07-1F9F46C924D1}"/>
    <cellStyle name="SAPBEXaggDataEmph 2" xfId="114" xr:uid="{51110F27-588C-4B38-9F6F-7173F92FC87C}"/>
    <cellStyle name="SAPBEXaggDataEmph 2 2" xfId="1273" xr:uid="{84410BAA-74A3-476A-BBC7-C9F4930ED582}"/>
    <cellStyle name="SAPBEXaggDataEmph 2 2 2" xfId="2608" xr:uid="{7804FC18-AC0B-4BE3-A056-30F69294256D}"/>
    <cellStyle name="SAPBEXaggDataEmph 2 2 2 2" xfId="6849" xr:uid="{96B608CD-1867-4E80-B57D-43F374D9C686}"/>
    <cellStyle name="SAPBEXaggDataEmph 2 2 2 3" xfId="5464" xr:uid="{21441B27-50CC-4266-8617-99C478D9D739}"/>
    <cellStyle name="SAPBEXaggDataEmph 2 2 2 4" xfId="12808" xr:uid="{33A7B24B-1B7A-4D79-BFFC-5EF2DC26A49F}"/>
    <cellStyle name="SAPBEXaggDataEmph 2 2 3" xfId="5550" xr:uid="{67A5B267-8CF8-4A50-BE2A-14710559E058}"/>
    <cellStyle name="SAPBEXaggDataEmph 2 2 4" xfId="4660" xr:uid="{73EBEC87-D0A9-4749-9669-D862042701A5}"/>
    <cellStyle name="SAPBEXaggDataEmph 2 2 5" xfId="9635" xr:uid="{58619CCB-B777-4F88-ACD7-3E3A9BBC81D3}"/>
    <cellStyle name="SAPBEXaggDataEmph 2 2 6" xfId="13998" xr:uid="{5415E403-72AB-4FE3-9776-6BA475CDDF2E}"/>
    <cellStyle name="SAPBEXaggDataEmph 2 3" xfId="3673" xr:uid="{00495A0D-9C13-4719-9095-E9BB2FF9846E}"/>
    <cellStyle name="SAPBEXaggDataEmph 2 3 2" xfId="7914" xr:uid="{0517C416-27FB-4DA0-98A4-1F62E2E779F9}"/>
    <cellStyle name="SAPBEXaggDataEmph 2 3 3" xfId="11818" xr:uid="{020A8AD0-DFEA-478E-8F95-723DF72A1EA5}"/>
    <cellStyle name="SAPBEXaggDataEmph 2 3 4" xfId="13624" xr:uid="{B7DA8383-EB70-46A3-BAF2-541604E0BFC2}"/>
    <cellStyle name="SAPBEXaggDataEmph 2 4" xfId="2573" xr:uid="{63EB3293-1351-4272-B7CE-430B9B05810F}"/>
    <cellStyle name="SAPBEXaggDataEmph 2 4 2" xfId="6814" xr:uid="{1D039F05-31A4-4889-BF2A-43A22CBEBCF9}"/>
    <cellStyle name="SAPBEXaggDataEmph 2 4 3" xfId="9538" xr:uid="{6C61C920-5D49-4F52-A6F6-C44746075D9E}"/>
    <cellStyle name="SAPBEXaggDataEmph 2 4 4" xfId="4976" xr:uid="{52624413-5480-4444-862F-0DACC28D44A0}"/>
    <cellStyle name="SAPBEXaggDataEmph 2 4 5" xfId="12985" xr:uid="{62813443-6BF8-461D-965E-ECD7362B5767}"/>
    <cellStyle name="SAPBEXaggDataEmph 2 5" xfId="4436" xr:uid="{47465DFC-8094-4978-AA12-EE95D675E7BE}"/>
    <cellStyle name="SAPBEXaggDataEmph 2 6" xfId="6816" xr:uid="{E99D6674-19D4-4DB6-8A3D-DD0FE92987A0}"/>
    <cellStyle name="SAPBEXaggDataEmph 2 7" xfId="10927" xr:uid="{F54B5187-7954-44CA-9B13-8A5FAF08510F}"/>
    <cellStyle name="SAPBEXaggDataEmph 2 8" xfId="13931" xr:uid="{04335885-F4B4-4CE0-B7DF-DA45CBAB8874}"/>
    <cellStyle name="SAPBEXaggDataEmph 20" xfId="5508" xr:uid="{9786C4CD-3C81-4237-9669-3B0B5E83999F}"/>
    <cellStyle name="SAPBEXaggDataEmph 21" xfId="9499" xr:uid="{E5274D4E-925F-4F36-80C8-45A08B9CE78F}"/>
    <cellStyle name="SAPBEXaggDataEmph 22" xfId="12864" xr:uid="{B9005F58-20D9-4AB3-8A5E-8277E7EE6680}"/>
    <cellStyle name="SAPBEXaggDataEmph 3" xfId="1274" xr:uid="{6163796A-4CA1-485B-AC8F-0571A42831FD}"/>
    <cellStyle name="SAPBEXaggDataEmph 3 2" xfId="1275" xr:uid="{66EC5846-1A2C-4E7D-AA67-70B2BA1643D9}"/>
    <cellStyle name="SAPBEXaggDataEmph 3 2 2" xfId="2610" xr:uid="{D20F9906-EC68-480F-A50A-FDC19B7B4FA7}"/>
    <cellStyle name="SAPBEXaggDataEmph 3 2 2 2" xfId="6851" xr:uid="{437EF0A1-878E-4614-9D14-140D350CCDAC}"/>
    <cellStyle name="SAPBEXaggDataEmph 3 2 2 3" xfId="5465" xr:uid="{AFE9402A-23CF-4A39-8BAF-94FC0E44107B}"/>
    <cellStyle name="SAPBEXaggDataEmph 3 2 2 4" xfId="13825" xr:uid="{C9B0D7BB-B0F7-4642-8133-5B9CAAB5DC8B}"/>
    <cellStyle name="SAPBEXaggDataEmph 3 2 3" xfId="5552" xr:uid="{050BFF1E-6873-42AB-A68C-6BBB3B28C6E0}"/>
    <cellStyle name="SAPBEXaggDataEmph 3 2 4" xfId="4658" xr:uid="{E139E729-5BA4-4F16-8C59-EB4805193E21}"/>
    <cellStyle name="SAPBEXaggDataEmph 3 2 5" xfId="10797" xr:uid="{0ECEA435-104C-4059-BA16-D7A6DA946E51}"/>
    <cellStyle name="SAPBEXaggDataEmph 3 2 6" xfId="13449" xr:uid="{28E1A266-3394-4C13-9874-8A48884E01CE}"/>
    <cellStyle name="SAPBEXaggDataEmph 3 3" xfId="3674" xr:uid="{2D0CC102-D674-4B85-9446-DF56B66AB59A}"/>
    <cellStyle name="SAPBEXaggDataEmph 3 3 2" xfId="4267" xr:uid="{C58A58BB-A632-47A1-8D30-27B9A4618992}"/>
    <cellStyle name="SAPBEXaggDataEmph 3 3 2 2" xfId="8501" xr:uid="{EB886B81-7D3C-4D2D-8E54-A91B3BDE9ED0}"/>
    <cellStyle name="SAPBEXaggDataEmph 3 3 2 3" xfId="10944" xr:uid="{B6DE0701-1DAF-42C3-97C9-624852FFBB33}"/>
    <cellStyle name="SAPBEXaggDataEmph 3 3 2 4" xfId="12371" xr:uid="{42DAB14B-1FEF-42F7-BCFF-8F0A0316C81D}"/>
    <cellStyle name="SAPBEXaggDataEmph 3 3 2 5" xfId="12080" xr:uid="{79A7B56E-52C8-4A25-A6B2-7D0DEDE0E309}"/>
    <cellStyle name="SAPBEXaggDataEmph 3 3 3" xfId="7915" xr:uid="{8E9361F1-251D-4B8B-8F86-2CE21F389531}"/>
    <cellStyle name="SAPBEXaggDataEmph 3 3 4" xfId="10388" xr:uid="{DBE4A8E6-AD31-4E38-8D48-AEE91C1B91E5}"/>
    <cellStyle name="SAPBEXaggDataEmph 3 3 5" xfId="11819" xr:uid="{65E571DE-4DA1-4297-8114-F23D30B9C74A}"/>
    <cellStyle name="SAPBEXaggDataEmph 3 3 6" xfId="13623" xr:uid="{60C7BCC4-9218-4471-ACDB-04B936275965}"/>
    <cellStyle name="SAPBEXaggDataEmph 3 4" xfId="2609" xr:uid="{EEEFE309-AC9A-41B7-A03C-15DF8C78B4C4}"/>
    <cellStyle name="SAPBEXaggDataEmph 3 4 2" xfId="6850" xr:uid="{42C3BF99-293D-48D0-9BA7-B9C1796913BF}"/>
    <cellStyle name="SAPBEXaggDataEmph 3 4 3" xfId="10454" xr:uid="{328A9C0F-6CAB-474D-B45C-561F43769883}"/>
    <cellStyle name="SAPBEXaggDataEmph 3 4 4" xfId="9665" xr:uid="{B48EC122-084E-4782-B335-5181241F2E97}"/>
    <cellStyle name="SAPBEXaggDataEmph 3 5" xfId="5551" xr:uid="{83C1189A-C18F-4BFB-B529-3873406C67EA}"/>
    <cellStyle name="SAPBEXaggDataEmph 3 6" xfId="4659" xr:uid="{3868AB45-09B5-49D7-A62E-BD2AF741F7D9}"/>
    <cellStyle name="SAPBEXaggDataEmph 3 7" xfId="9632" xr:uid="{483DA837-002E-4EB7-9614-35E6A7A02975}"/>
    <cellStyle name="SAPBEXaggDataEmph 3 8" xfId="13910" xr:uid="{B7D14F5A-8A1B-45C6-9249-4B28A15B4B0C}"/>
    <cellStyle name="SAPBEXaggDataEmph 4" xfId="1276" xr:uid="{6E1B96DB-4E12-4538-B501-086C99DBD48C}"/>
    <cellStyle name="SAPBEXaggDataEmph 4 2" xfId="1277" xr:uid="{F1DC525E-94CB-494B-A735-6E00F44563E3}"/>
    <cellStyle name="SAPBEXaggDataEmph 4 2 2" xfId="2612" xr:uid="{573AD8D7-5E74-4D01-8A8B-1FC3EF0586A2}"/>
    <cellStyle name="SAPBEXaggDataEmph 4 2 2 2" xfId="6853" xr:uid="{E7A9617E-4534-466B-9F4D-ABBF77A10285}"/>
    <cellStyle name="SAPBEXaggDataEmph 4 2 2 3" xfId="5467" xr:uid="{EF8D9D25-4299-4602-9E49-DF4E73CAD704}"/>
    <cellStyle name="SAPBEXaggDataEmph 4 2 2 4" xfId="10234" xr:uid="{EE20F7A7-4F18-45EA-B9AF-DF953A661E14}"/>
    <cellStyle name="SAPBEXaggDataEmph 4 2 3" xfId="5554" xr:uid="{96016B1A-46A2-485F-A558-6BD31A8B864B}"/>
    <cellStyle name="SAPBEXaggDataEmph 4 2 4" xfId="4656" xr:uid="{D00CA478-9A51-4A8D-A1D3-EF47CE8EC659}"/>
    <cellStyle name="SAPBEXaggDataEmph 4 2 5" xfId="9630" xr:uid="{258BBB59-5E4E-4B03-A88F-0BD2572EB1F1}"/>
    <cellStyle name="SAPBEXaggDataEmph 4 2 6" xfId="12724" xr:uid="{71B570DC-2FFB-4C24-BAFF-2250FB19065F}"/>
    <cellStyle name="SAPBEXaggDataEmph 4 3" xfId="2611" xr:uid="{BDFAE0DB-2969-4640-B479-E1EC058D2705}"/>
    <cellStyle name="SAPBEXaggDataEmph 4 3 2" xfId="6852" xr:uid="{71749A6E-1AF3-4EAA-9401-B69763CF3BE3}"/>
    <cellStyle name="SAPBEXaggDataEmph 4 3 3" xfId="5466" xr:uid="{B7494076-3D88-4888-8BBE-1192A46EA238}"/>
    <cellStyle name="SAPBEXaggDataEmph 4 3 4" xfId="12981" xr:uid="{DD9A8C35-71AE-4560-B53D-8E1B8476263C}"/>
    <cellStyle name="SAPBEXaggDataEmph 4 4" xfId="5553" xr:uid="{F10F39B9-E56E-4F48-AEB7-64172A89D13F}"/>
    <cellStyle name="SAPBEXaggDataEmph 4 5" xfId="4657" xr:uid="{6DAEE330-356C-4210-8FC5-692C7A9BD3B6}"/>
    <cellStyle name="SAPBEXaggDataEmph 4 6" xfId="9633" xr:uid="{37E81958-C05A-4F40-BD57-2E9A073FE7C8}"/>
    <cellStyle name="SAPBEXaggDataEmph 4 7" xfId="12725" xr:uid="{70C76D71-D953-468D-89F4-3D69760A8106}"/>
    <cellStyle name="SAPBEXaggDataEmph 5" xfId="1278" xr:uid="{75112661-045A-4477-A8DA-CEF6F745146D}"/>
    <cellStyle name="SAPBEXaggDataEmph 5 2" xfId="1279" xr:uid="{401E886D-CEA3-475B-A907-6ADDC8A151D1}"/>
    <cellStyle name="SAPBEXaggDataEmph 5 2 2" xfId="2614" xr:uid="{4C4793DF-783E-4E5C-AE8C-39D6C83C2DFD}"/>
    <cellStyle name="SAPBEXaggDataEmph 5 2 2 2" xfId="6855" xr:uid="{36A73B8A-AC06-4F00-B361-43B860660A3C}"/>
    <cellStyle name="SAPBEXaggDataEmph 5 2 2 3" xfId="4426" xr:uid="{72A41E8C-0BC5-4B8D-9FD3-3C4B48CA01CC}"/>
    <cellStyle name="SAPBEXaggDataEmph 5 2 2 4" xfId="10233" xr:uid="{4A3E1A53-748A-4969-9566-B8CF769E48F2}"/>
    <cellStyle name="SAPBEXaggDataEmph 5 2 3" xfId="5556" xr:uid="{9B48D82C-0E55-4B68-BC89-919AEF15718D}"/>
    <cellStyle name="SAPBEXaggDataEmph 5 2 4" xfId="4654" xr:uid="{72974D45-0DBF-4FA2-A3A6-B65C82508F72}"/>
    <cellStyle name="SAPBEXaggDataEmph 5 2 5" xfId="9629" xr:uid="{CFF4D36E-DAA4-4C72-803E-2D8549ACB9B6}"/>
    <cellStyle name="SAPBEXaggDataEmph 5 2 6" xfId="12723" xr:uid="{51948B6D-9021-43B9-A861-8241D1D6B981}"/>
    <cellStyle name="SAPBEXaggDataEmph 5 3" xfId="2613" xr:uid="{30292C9C-9DD5-4AB9-950D-FD3E84B86720}"/>
    <cellStyle name="SAPBEXaggDataEmph 5 3 2" xfId="6854" xr:uid="{495B2E37-E9CB-4000-8680-BF5D54082DFD}"/>
    <cellStyle name="SAPBEXaggDataEmph 5 3 3" xfId="5468" xr:uid="{C0C17BCC-8191-4C19-881D-9E203371DCDB}"/>
    <cellStyle name="SAPBEXaggDataEmph 5 3 4" xfId="12980" xr:uid="{A9D04674-85CB-412E-80E1-BA33511A782C}"/>
    <cellStyle name="SAPBEXaggDataEmph 5 4" xfId="5555" xr:uid="{95CCA463-6889-4090-AF26-C18E402591A8}"/>
    <cellStyle name="SAPBEXaggDataEmph 5 5" xfId="4655" xr:uid="{C835CB53-9AA9-48D9-96F5-305FB209EB03}"/>
    <cellStyle name="SAPBEXaggDataEmph 5 6" xfId="9631" xr:uid="{D3EFEA8A-EE73-4AA8-A1FE-958ED096B8F7}"/>
    <cellStyle name="SAPBEXaggDataEmph 5 7" xfId="13447" xr:uid="{0B5C91E2-6785-4654-BF82-51CD7E21EFD4}"/>
    <cellStyle name="SAPBEXaggDataEmph 6" xfId="1280" xr:uid="{9CD899AA-14D8-4664-8E76-179A8FBD6235}"/>
    <cellStyle name="SAPBEXaggDataEmph 6 2" xfId="1281" xr:uid="{0EC88EF0-6967-429C-AFBE-0B19245C685C}"/>
    <cellStyle name="SAPBEXaggDataEmph 6 2 2" xfId="2616" xr:uid="{CAFF867E-25F8-42A8-9FBB-7E4D504CFC60}"/>
    <cellStyle name="SAPBEXaggDataEmph 6 2 2 2" xfId="6857" xr:uid="{23BF3F89-CB78-48A4-9E4D-B419DE964C0B}"/>
    <cellStyle name="SAPBEXaggDataEmph 6 2 2 3" xfId="5470" xr:uid="{CFF93C68-E35F-4260-9847-DDBC81DBFFDA}"/>
    <cellStyle name="SAPBEXaggDataEmph 6 2 2 4" xfId="12979" xr:uid="{6EB44358-AB7D-48FE-B733-406B384748F1}"/>
    <cellStyle name="SAPBEXaggDataEmph 6 2 3" xfId="5558" xr:uid="{3C9C3E29-E6B2-420B-8DB6-CD6FA6811E72}"/>
    <cellStyle name="SAPBEXaggDataEmph 6 2 4" xfId="4652" xr:uid="{B58E1BAE-58A2-4971-959D-0F41436E1C25}"/>
    <cellStyle name="SAPBEXaggDataEmph 6 2 5" xfId="9432" xr:uid="{D287B110-9BE5-47B0-A21C-1E3F75137CA9}"/>
    <cellStyle name="SAPBEXaggDataEmph 6 2 6" xfId="12722" xr:uid="{281E239F-E6DD-408A-AE2E-1B9502A48856}"/>
    <cellStyle name="SAPBEXaggDataEmph 6 3" xfId="2615" xr:uid="{0921B9A1-258D-4A0E-A009-3C897CD63171}"/>
    <cellStyle name="SAPBEXaggDataEmph 6 3 2" xfId="6856" xr:uid="{CC19D9F7-7889-476C-B90B-64EA21576FCE}"/>
    <cellStyle name="SAPBEXaggDataEmph 6 3 3" xfId="5469" xr:uid="{21C7C0B2-E093-4245-8441-A7A0173CEACF}"/>
    <cellStyle name="SAPBEXaggDataEmph 6 3 4" xfId="12978" xr:uid="{DD9D0D6E-2C75-4FBC-8EE7-C04C86850EFE}"/>
    <cellStyle name="SAPBEXaggDataEmph 6 4" xfId="5557" xr:uid="{3F4F1B70-BB31-4597-9F24-430011F0A9F1}"/>
    <cellStyle name="SAPBEXaggDataEmph 6 5" xfId="4653" xr:uid="{47BC8D52-DB62-4329-A83E-9DC393CA0CDF}"/>
    <cellStyle name="SAPBEXaggDataEmph 6 6" xfId="10394" xr:uid="{798AE716-C188-4BEC-A20E-1124932BE776}"/>
    <cellStyle name="SAPBEXaggDataEmph 6 7" xfId="13446" xr:uid="{F9FDC4D4-7938-44C9-92F8-DE33BA4EF5D1}"/>
    <cellStyle name="SAPBEXaggDataEmph 7" xfId="1282" xr:uid="{2AB98631-6370-4DAB-B13D-8D5B36A2B5CA}"/>
    <cellStyle name="SAPBEXaggDataEmph 7 2" xfId="1283" xr:uid="{3D98E111-8FF2-4F3A-BDDF-1064816D619A}"/>
    <cellStyle name="SAPBEXaggDataEmph 7 2 2" xfId="2618" xr:uid="{FEE38E67-1AFC-4B63-B5ED-6828B7C9D240}"/>
    <cellStyle name="SAPBEXaggDataEmph 7 2 2 2" xfId="6859" xr:uid="{9484EEDB-03C4-43B3-88D0-31748F178D55}"/>
    <cellStyle name="SAPBEXaggDataEmph 7 2 2 3" xfId="4429" xr:uid="{764F262D-960F-482C-B9EA-EDB462B1E815}"/>
    <cellStyle name="SAPBEXaggDataEmph 7 2 2 4" xfId="10231" xr:uid="{D1840A65-98CD-4C25-968B-4BE49D5620C8}"/>
    <cellStyle name="SAPBEXaggDataEmph 7 2 3" xfId="5560" xr:uid="{07370804-D02A-485C-9040-ECFD92929934}"/>
    <cellStyle name="SAPBEXaggDataEmph 7 2 4" xfId="4650" xr:uid="{0F2AC5C9-E654-4F73-B6F5-DD323E365288}"/>
    <cellStyle name="SAPBEXaggDataEmph 7 2 5" xfId="9627" xr:uid="{F6E04B03-245F-4283-A2DB-BFFC9171BA60}"/>
    <cellStyle name="SAPBEXaggDataEmph 7 2 6" xfId="13445" xr:uid="{252E4C66-D464-4378-A588-9A4CF3E949DA}"/>
    <cellStyle name="SAPBEXaggDataEmph 7 3" xfId="2617" xr:uid="{A44A1737-9ECC-419A-AF33-62E029B9F234}"/>
    <cellStyle name="SAPBEXaggDataEmph 7 3 2" xfId="6858" xr:uid="{A10A0F44-FD28-4482-8B73-009B77FB69DD}"/>
    <cellStyle name="SAPBEXaggDataEmph 7 3 3" xfId="20" xr:uid="{8F691A24-F6D7-497D-AA61-2FBEC2A34EEA}"/>
    <cellStyle name="SAPBEXaggDataEmph 7 3 4" xfId="10232" xr:uid="{CD3CF7F9-9D3A-4A6F-9B4D-A12764F1FFFC}"/>
    <cellStyle name="SAPBEXaggDataEmph 7 4" xfId="5559" xr:uid="{9B6C96A6-A672-41ED-9BE5-D97EA2B1C0CC}"/>
    <cellStyle name="SAPBEXaggDataEmph 7 5" xfId="4651" xr:uid="{1FF82D5C-0A7B-4466-B8AE-3461F1221EF5}"/>
    <cellStyle name="SAPBEXaggDataEmph 7 6" xfId="9628" xr:uid="{259CEF61-4B7E-40AE-A80A-2A231D611DA7}"/>
    <cellStyle name="SAPBEXaggDataEmph 7 7" xfId="13444" xr:uid="{794053B7-461E-4C2C-B761-8F0F750DBBD6}"/>
    <cellStyle name="SAPBEXaggDataEmph 8" xfId="1284" xr:uid="{47F67B6F-B092-4171-969B-F4043FF24DAE}"/>
    <cellStyle name="SAPBEXaggDataEmph 8 2" xfId="2619" xr:uid="{F9848EBF-45C5-4DDE-A757-8395913F46EC}"/>
    <cellStyle name="SAPBEXaggDataEmph 8 2 2" xfId="6860" xr:uid="{4C2376C9-74B3-421C-8CED-E7688D27D372}"/>
    <cellStyle name="SAPBEXaggDataEmph 8 2 3" xfId="4992" xr:uid="{2D2D3F19-CAA1-42E5-9388-4AC392BB6A01}"/>
    <cellStyle name="SAPBEXaggDataEmph 8 2 4" xfId="12976" xr:uid="{09036169-8EED-4A35-9C43-861517A3D146}"/>
    <cellStyle name="SAPBEXaggDataEmph 8 3" xfId="5561" xr:uid="{28238080-C6FF-4BD4-B205-04F4E19BD407}"/>
    <cellStyle name="SAPBEXaggDataEmph 8 4" xfId="4649" xr:uid="{86A0CCD5-4A7D-4C35-9AFC-E32F77485BB9}"/>
    <cellStyle name="SAPBEXaggDataEmph 8 5" xfId="9626" xr:uid="{4A253462-B620-458F-8FBD-CC7AEBD2815C}"/>
    <cellStyle name="SAPBEXaggDataEmph 8 6" xfId="12721" xr:uid="{61CF82A9-96A3-4060-B791-8ABE5F6A9398}"/>
    <cellStyle name="SAPBEXaggDataEmph 9" xfId="1285" xr:uid="{0B4619C3-7B40-4852-B572-22B83457401E}"/>
    <cellStyle name="SAPBEXaggDataEmph 9 2" xfId="2620" xr:uid="{563F2778-515B-4812-AE9D-FA727A45AA2D}"/>
    <cellStyle name="SAPBEXaggDataEmph 9 2 2" xfId="6861" xr:uid="{1D35BC16-5FB1-48C0-B417-885104E935A5}"/>
    <cellStyle name="SAPBEXaggDataEmph 9 2 3" xfId="4993" xr:uid="{F03F427B-88B8-4D6F-AC26-C1E7EEF1A251}"/>
    <cellStyle name="SAPBEXaggDataEmph 9 2 4" xfId="12977" xr:uid="{EDEB8F04-C81C-4C2D-B01B-89C1AD996B69}"/>
    <cellStyle name="SAPBEXaggDataEmph 9 3" xfId="5562" xr:uid="{062CD1F1-FD52-4654-AE45-99D8A03249DE}"/>
    <cellStyle name="SAPBEXaggDataEmph 9 4" xfId="4648" xr:uid="{CFA2BCA3-6766-42A3-8118-B5A1F11B7412}"/>
    <cellStyle name="SAPBEXaggDataEmph 9 5" xfId="9625" xr:uid="{A2868AE2-3CE6-460F-AC9E-1AE265ECE475}"/>
    <cellStyle name="SAPBEXaggDataEmph 9 6" xfId="12720" xr:uid="{1A28DEF5-C57A-4D67-B433-A934E6EDC0DA}"/>
    <cellStyle name="SAPBEXaggDataEmph_Mesquite Solar 277 MW v1" xfId="1286" xr:uid="{7654E431-ECEB-42DF-BEDA-F640C1261F22}"/>
    <cellStyle name="SAPBEXaggItem" xfId="115" xr:uid="{EF85CAA7-2C57-4C93-A826-13131EBD9C0A}"/>
    <cellStyle name="SAPBEXaggItem 10" xfId="1287" xr:uid="{E9ADBCA8-6D17-441B-9B58-6872913AD32E}"/>
    <cellStyle name="SAPBEXaggItem 10 2" xfId="2621" xr:uid="{57D2BEDA-8C97-490A-8017-D174629B8D69}"/>
    <cellStyle name="SAPBEXaggItem 10 2 2" xfId="6862" xr:uid="{9E7D7FEF-4E84-4520-961D-668406522F63}"/>
    <cellStyle name="SAPBEXaggItem 10 2 3" xfId="4994" xr:uid="{8333B060-3E43-4E7B-9AEF-CDF91CF30881}"/>
    <cellStyle name="SAPBEXaggItem 10 2 4" xfId="10230" xr:uid="{6B163981-36E1-4A1D-9CDF-5ED3A827CAD6}"/>
    <cellStyle name="SAPBEXaggItem 10 3" xfId="5563" xr:uid="{7338E177-C7F6-4E0A-9180-997B49D0936C}"/>
    <cellStyle name="SAPBEXaggItem 10 4" xfId="4647" xr:uid="{49BBD1B2-7AA9-4A7C-8A17-205D59574C26}"/>
    <cellStyle name="SAPBEXaggItem 10 5" xfId="9624" xr:uid="{441B523F-5F37-45B7-91BA-B4134F23E67A}"/>
    <cellStyle name="SAPBEXaggItem 10 6" xfId="13443" xr:uid="{C292B8B7-44EB-4975-8663-0834EA163530}"/>
    <cellStyle name="SAPBEXaggItem 11" xfId="1288" xr:uid="{112F62BC-9348-4BAE-B11A-B069CD7B73F9}"/>
    <cellStyle name="SAPBEXaggItem 11 2" xfId="2622" xr:uid="{D402CF8C-DFF8-4F56-8234-6FA9E5D754D7}"/>
    <cellStyle name="SAPBEXaggItem 11 2 2" xfId="6863" xr:uid="{1C2CAC63-2B1F-4A68-A3AD-AF563D03391F}"/>
    <cellStyle name="SAPBEXaggItem 11 2 3" xfId="6663" xr:uid="{C8BC614A-A8D7-405E-B7FF-E36C6680318E}"/>
    <cellStyle name="SAPBEXaggItem 11 2 4" xfId="10229" xr:uid="{8888984C-EC09-4693-BAD9-3CEF2B3394CF}"/>
    <cellStyle name="SAPBEXaggItem 11 3" xfId="5564" xr:uid="{44A96200-8AFD-4E8E-8D36-29B5E695324B}"/>
    <cellStyle name="SAPBEXaggItem 11 4" xfId="4646" xr:uid="{F8C5D151-68DA-4A8D-BB29-95228F847349}"/>
    <cellStyle name="SAPBEXaggItem 11 5" xfId="9623" xr:uid="{546A5D10-FCBB-4968-AE39-426B0F652A41}"/>
    <cellStyle name="SAPBEXaggItem 11 6" xfId="12719" xr:uid="{6AB8B29B-0348-4859-9709-9C41543399E1}"/>
    <cellStyle name="SAPBEXaggItem 12" xfId="1289" xr:uid="{223A0681-62D4-4B5E-98C2-A2457ADA0BA2}"/>
    <cellStyle name="SAPBEXaggItem 12 2" xfId="2623" xr:uid="{85195823-A1E3-4E5A-A721-AF9AB18814E2}"/>
    <cellStyle name="SAPBEXaggItem 12 2 2" xfId="6864" xr:uid="{0DD4E9D3-8E12-403E-A23A-718EC3ABDDEB}"/>
    <cellStyle name="SAPBEXaggItem 12 2 3" xfId="5471" xr:uid="{035D3091-678E-4013-AAF7-B1D11DB4F722}"/>
    <cellStyle name="SAPBEXaggItem 12 2 4" xfId="12974" xr:uid="{9FE3DC89-8AAD-48FB-B739-7EC85553508F}"/>
    <cellStyle name="SAPBEXaggItem 12 3" xfId="5565" xr:uid="{C0FFC4B0-A6C3-4597-AC38-4042493C99EA}"/>
    <cellStyle name="SAPBEXaggItem 12 4" xfId="4645" xr:uid="{009D3EE7-9E35-464D-9B3F-C3226C1DF65E}"/>
    <cellStyle name="SAPBEXaggItem 12 5" xfId="9622" xr:uid="{E937C9F6-D5E8-42B1-9FD8-CB22F85DF10A}"/>
    <cellStyle name="SAPBEXaggItem 12 6" xfId="12718" xr:uid="{38D7DDED-9B6D-49BA-A7FC-802278FD2059}"/>
    <cellStyle name="SAPBEXaggItem 13" xfId="1290" xr:uid="{017E54B2-0DF7-4A35-B9ED-F5E369B87743}"/>
    <cellStyle name="SAPBEXaggItem 13 2" xfId="2624" xr:uid="{41569F4E-7934-4BA1-9836-2CC79F142560}"/>
    <cellStyle name="SAPBEXaggItem 13 2 2" xfId="6865" xr:uid="{F54E44DB-9939-4368-9199-9071E4DAB8A1}"/>
    <cellStyle name="SAPBEXaggItem 13 2 3" xfId="5472" xr:uid="{10B899AC-DD03-492D-A24C-6E9F0F5C776A}"/>
    <cellStyle name="SAPBEXaggItem 13 2 4" xfId="12975" xr:uid="{6F02B4EE-4029-4244-B27F-F783092C2DCB}"/>
    <cellStyle name="SAPBEXaggItem 13 3" xfId="5566" xr:uid="{420C6C37-F26C-4346-802C-830CE5ACC3CB}"/>
    <cellStyle name="SAPBEXaggItem 13 4" xfId="4644" xr:uid="{A5456FA0-F07B-4CF1-9D28-6A2A6A8A7FE0}"/>
    <cellStyle name="SAPBEXaggItem 13 5" xfId="9413" xr:uid="{0331D3A7-B4D0-4AEE-82B4-A7E39B4340C4}"/>
    <cellStyle name="SAPBEXaggItem 13 6" xfId="13441" xr:uid="{5FADF830-9B47-4F38-8806-C6C0DAE183D7}"/>
    <cellStyle name="SAPBEXaggItem 14" xfId="1291" xr:uid="{48A774BE-A7DA-4850-B9F9-51A5238C758F}"/>
    <cellStyle name="SAPBEXaggItem 14 2" xfId="2625" xr:uid="{CAE7C5B3-F55F-48D7-AB4C-02419D80A290}"/>
    <cellStyle name="SAPBEXaggItem 14 2 2" xfId="6866" xr:uid="{7735E56A-725C-4E49-B819-5466B254C040}"/>
    <cellStyle name="SAPBEXaggItem 14 2 3" xfId="4428" xr:uid="{727B556A-48D4-49C1-B66F-5DE668267832}"/>
    <cellStyle name="SAPBEXaggItem 14 2 4" xfId="10429" xr:uid="{4D621567-F8E2-4D7F-A03B-7106B6FDDE48}"/>
    <cellStyle name="SAPBEXaggItem 14 3" xfId="5567" xr:uid="{2B7499B8-C218-48E0-8A9E-9177E70E82B0}"/>
    <cellStyle name="SAPBEXaggItem 14 4" xfId="4643" xr:uid="{3E41E887-A961-42A1-A661-03C7E14F5BF6}"/>
    <cellStyle name="SAPBEXaggItem 14 5" xfId="4609" xr:uid="{1B7D255D-8698-4BA5-BF4F-164FABD7F6D5}"/>
    <cellStyle name="SAPBEXaggItem 14 6" xfId="13442" xr:uid="{B1C420B4-38DB-4011-A889-970528A81566}"/>
    <cellStyle name="SAPBEXaggItem 15" xfId="1292" xr:uid="{E11F0960-803A-4D35-9F62-AEA28F041325}"/>
    <cellStyle name="SAPBEXaggItem 15 2" xfId="2626" xr:uid="{D0F8ED99-5039-4CFF-A5E1-489432ADD32C}"/>
    <cellStyle name="SAPBEXaggItem 15 2 2" xfId="6867" xr:uid="{4758CE3D-A810-4F62-9AD6-B0CC597D9890}"/>
    <cellStyle name="SAPBEXaggItem 15 2 3" xfId="4355" xr:uid="{B381EB7D-8AC8-4AAC-8487-F432A04948D4}"/>
    <cellStyle name="SAPBEXaggItem 15 2 4" xfId="9478" xr:uid="{44BADCCD-F0DC-4E62-9589-811D9DEF78D6}"/>
    <cellStyle name="SAPBEXaggItem 15 3" xfId="5568" xr:uid="{F099C78A-7990-4231-8DD8-385B0C1BD92F}"/>
    <cellStyle name="SAPBEXaggItem 15 4" xfId="4642" xr:uid="{4EB82FB4-8AF2-468B-9607-30E8981AE82D}"/>
    <cellStyle name="SAPBEXaggItem 15 5" xfId="10374" xr:uid="{85D6A054-43B8-4EF2-A826-46BA41E1E966}"/>
    <cellStyle name="SAPBEXaggItem 15 6" xfId="12717" xr:uid="{5D269B81-C7EE-4A0C-A44C-7D185A9A1115}"/>
    <cellStyle name="SAPBEXaggItem 16" xfId="1293" xr:uid="{C2FC5942-28E2-476C-914E-3EC46A2ECA09}"/>
    <cellStyle name="SAPBEXaggItem 16 2" xfId="2627" xr:uid="{0F885B5A-33F5-4831-AB0B-188B2D846054}"/>
    <cellStyle name="SAPBEXaggItem 16 2 2" xfId="6868" xr:uid="{B8E5FF22-F22D-4A4D-9A2D-6BEC7C774FBA}"/>
    <cellStyle name="SAPBEXaggItem 16 2 3" xfId="4430" xr:uid="{3AC27970-A896-43FC-B3FF-2A0F45CCE26A}"/>
    <cellStyle name="SAPBEXaggItem 16 2 4" xfId="12972" xr:uid="{FCC4D442-0D71-4A34-B4E0-02E274942E2D}"/>
    <cellStyle name="SAPBEXaggItem 16 3" xfId="5569" xr:uid="{D83186F2-27EA-40CF-A76A-99CAC8B9B6EE}"/>
    <cellStyle name="SAPBEXaggItem 16 4" xfId="4641" xr:uid="{BA0EDD04-35E4-4156-A50E-262CA2F31A3E}"/>
    <cellStyle name="SAPBEXaggItem 16 5" xfId="9431" xr:uid="{4D58A657-F81C-423F-A5DA-13AD7B3C8AE8}"/>
    <cellStyle name="SAPBEXaggItem 16 6" xfId="12716" xr:uid="{E4F409E5-4ACF-4A95-9612-01AE3CF4966A}"/>
    <cellStyle name="SAPBEXaggItem 17" xfId="3659" xr:uid="{2178C3C9-0FD0-4BAC-8600-C50A323DFDD4}"/>
    <cellStyle name="SAPBEXaggItem 17 2" xfId="7900" xr:uid="{D3D885CF-3FE2-45F6-8F08-9597E03070FE}"/>
    <cellStyle name="SAPBEXaggItem 17 3" xfId="11807" xr:uid="{09035B27-BF3D-4730-AECE-277E73800AF2}"/>
    <cellStyle name="SAPBEXaggItem 17 4" xfId="13631" xr:uid="{38E5B3EB-5E28-4B8F-B3A8-081AF2BABAB1}"/>
    <cellStyle name="SAPBEXaggItem 18" xfId="2441" xr:uid="{9A25CF67-2962-4677-8CA7-6BD44A439EC7}"/>
    <cellStyle name="SAPBEXaggItem 18 2" xfId="6682" xr:uid="{EBC5578F-3307-4E82-92DF-65E8A7746606}"/>
    <cellStyle name="SAPBEXaggItem 18 3" xfId="5419" xr:uid="{FE34E445-7C42-4A0D-8577-F92148B87F97}"/>
    <cellStyle name="SAPBEXaggItem 18 4" xfId="13032" xr:uid="{7008602E-7197-4C87-97E8-2ACB86534EB9}"/>
    <cellStyle name="SAPBEXaggItem 19" xfId="4437" xr:uid="{F2266C32-9C52-4F61-AA52-DC9625DE68E2}"/>
    <cellStyle name="SAPBEXaggItem 2" xfId="116" xr:uid="{56121FF0-D767-4076-939D-A93CDCB96E0B}"/>
    <cellStyle name="SAPBEXaggItem 2 2" xfId="1294" xr:uid="{5233AC0F-37C1-401A-8EDA-5DF459724B6B}"/>
    <cellStyle name="SAPBEXaggItem 2 2 2" xfId="3675" xr:uid="{F57F57A2-1B30-4ABF-80FF-5E173D87553A}"/>
    <cellStyle name="SAPBEXaggItem 2 2 2 2" xfId="7916" xr:uid="{401EBB2C-298D-4D65-8FA5-CD91AA5AB404}"/>
    <cellStyle name="SAPBEXaggItem 2 2 2 3" xfId="11820" xr:uid="{1604C87D-ABFE-450D-AC7D-C06A81752063}"/>
    <cellStyle name="SAPBEXaggItem 2 2 2 4" xfId="12364" xr:uid="{6A78B7A6-32E4-4254-BCE5-5CC9D8D0F8E6}"/>
    <cellStyle name="SAPBEXaggItem 2 2 3" xfId="2628" xr:uid="{44B74484-BB7C-429B-B594-E74BEA65DDB7}"/>
    <cellStyle name="SAPBEXaggItem 2 2 3 2" xfId="6869" xr:uid="{1CD1953A-8242-473E-A14A-56AA2F7C0F39}"/>
    <cellStyle name="SAPBEXaggItem 2 2 3 3" xfId="7990" xr:uid="{E03A52BC-59B5-4AF7-9CE9-19F3A1C543D2}"/>
    <cellStyle name="SAPBEXaggItem 2 2 3 4" xfId="13824" xr:uid="{CC7F6B62-966D-4F59-BE18-BF73CAF5CC0F}"/>
    <cellStyle name="SAPBEXaggItem 2 2 4" xfId="5570" xr:uid="{AA9B55BB-9F04-4C7C-9C8D-8F531DD61B5F}"/>
    <cellStyle name="SAPBEXaggItem 2 2 5" xfId="7994" xr:uid="{E15E4D91-D53F-4E8C-A7D9-60E472460CC5}"/>
    <cellStyle name="SAPBEXaggItem 2 2 6" xfId="10793" xr:uid="{6F5A4EC0-F25E-4410-93DF-05BAB3172AA7}"/>
    <cellStyle name="SAPBEXaggItem 2 2 7" xfId="13439" xr:uid="{35461926-2FD4-4A1D-878F-58AAC375C48D}"/>
    <cellStyle name="SAPBEXaggItem 2 3" xfId="2572" xr:uid="{7B29753C-B211-4361-AC3F-5C00EAB29D5C}"/>
    <cellStyle name="SAPBEXaggItem 2 3 2" xfId="6813" xr:uid="{A0DE107D-354A-477C-8B8F-7221A5DC18E5}"/>
    <cellStyle name="SAPBEXaggItem 2 3 3" xfId="9537" xr:uid="{85C8D3FC-C093-4098-A30D-E81566154EE4}"/>
    <cellStyle name="SAPBEXaggItem 2 3 4" xfId="4975" xr:uid="{8515B66B-5CFF-45D8-92D3-B4D29056B171}"/>
    <cellStyle name="SAPBEXaggItem 2 3 5" xfId="10240" xr:uid="{34B748DF-7264-4AA0-A73C-DBDF0C5E4B2B}"/>
    <cellStyle name="SAPBEXaggItem 2 4" xfId="4438" xr:uid="{262D31A5-E927-439A-BBB2-E728C3C42768}"/>
    <cellStyle name="SAPBEXaggItem 2 5" xfId="5506" xr:uid="{04AD7834-50D2-453D-9FD2-F2E8284608DA}"/>
    <cellStyle name="SAPBEXaggItem 2 6" xfId="9498" xr:uid="{ED4A2DE1-9579-44BB-BD03-254BE59E4790}"/>
    <cellStyle name="SAPBEXaggItem 2 7" xfId="13929" xr:uid="{C6697527-826B-4A4D-A41A-1AF265459564}"/>
    <cellStyle name="SAPBEXaggItem 20" xfId="5507" xr:uid="{1A4BCF76-D629-4DE9-8D65-44D6DA962E1D}"/>
    <cellStyle name="SAPBEXaggItem 21" xfId="9497" xr:uid="{D3C020C4-ABD6-4026-87BE-497F4A2E0AF0}"/>
    <cellStyle name="SAPBEXaggItem 22" xfId="13930" xr:uid="{EF8F312A-34DF-4911-9619-4FC7C606786C}"/>
    <cellStyle name="SAPBEXaggItem 3" xfId="1295" xr:uid="{F0492366-E147-4E79-A637-76025718490E}"/>
    <cellStyle name="SAPBEXaggItem 3 2" xfId="1296" xr:uid="{483C2198-2CEC-42F9-A4B1-CF97F96BB9BF}"/>
    <cellStyle name="SAPBEXaggItem 3 2 2" xfId="4097" xr:uid="{B5C9C97D-18F7-4A04-B9E8-10592E95B1C2}"/>
    <cellStyle name="SAPBEXaggItem 3 2 2 2" xfId="8334" xr:uid="{4740AF8B-55E6-46CA-8D0A-4521A7AF845A}"/>
    <cellStyle name="SAPBEXaggItem 3 2 2 3" xfId="12207" xr:uid="{15E04A63-70AF-4FAE-99CF-E8EC801F5BF6}"/>
    <cellStyle name="SAPBEXaggItem 3 2 2 4" xfId="9974" xr:uid="{AF0CAA2A-745E-4A48-B752-73A7887EC228}"/>
    <cellStyle name="SAPBEXaggItem 3 2 3" xfId="2630" xr:uid="{A96D4F66-3224-467C-AC7D-BD55B1DC16BC}"/>
    <cellStyle name="SAPBEXaggItem 3 2 3 2" xfId="6871" xr:uid="{84BBDD64-FEA2-463E-B566-A42A338D73A1}"/>
    <cellStyle name="SAPBEXaggItem 3 2 3 3" xfId="4996" xr:uid="{ECD018AF-0FD2-4867-ACBF-56FC722A34C6}"/>
    <cellStyle name="SAPBEXaggItem 3 2 3 4" xfId="10428" xr:uid="{08D83537-43E7-4829-BE0C-AA164A5AB0C5}"/>
    <cellStyle name="SAPBEXaggItem 3 2 4" xfId="5572" xr:uid="{108C7B27-2EF2-48F6-A887-A854C8FC2F1F}"/>
    <cellStyle name="SAPBEXaggItem 3 2 5" xfId="4639" xr:uid="{16B9B84D-1247-4F9D-9059-467FE60B54B9}"/>
    <cellStyle name="SAPBEXaggItem 3 2 6" xfId="10791" xr:uid="{839F8F05-CF4F-411F-B497-959A035FDB02}"/>
    <cellStyle name="SAPBEXaggItem 3 2 7" xfId="12715" xr:uid="{AD77A63A-422D-439D-9933-00B907345772}"/>
    <cellStyle name="SAPBEXaggItem 3 3" xfId="4096" xr:uid="{D28A36CE-4E5A-4BCF-9C0F-B17C46C35492}"/>
    <cellStyle name="SAPBEXaggItem 3 3 2" xfId="8333" xr:uid="{4D0DC29D-477A-4D5D-8413-3E8F97DE41F1}"/>
    <cellStyle name="SAPBEXaggItem 3 3 3" xfId="12206" xr:uid="{0ABD1134-7D93-4AAA-B2A7-FB84F6E6F7F8}"/>
    <cellStyle name="SAPBEXaggItem 3 3 4" xfId="9975" xr:uid="{82DD9813-4C7F-4FCB-A85D-993C3C6F5ABC}"/>
    <cellStyle name="SAPBEXaggItem 3 4" xfId="2629" xr:uid="{992C81E7-4579-4ABD-87C3-5A0D6A01ABDA}"/>
    <cellStyle name="SAPBEXaggItem 3 4 2" xfId="6870" xr:uid="{8700EC92-5EB0-42CE-A8D6-04363C305701}"/>
    <cellStyle name="SAPBEXaggItem 3 4 3" xfId="4995" xr:uid="{CD4EF1F9-5507-4AB7-A96C-F466127C734D}"/>
    <cellStyle name="SAPBEXaggItem 3 4 4" xfId="12973" xr:uid="{AA1F6219-EE59-4F03-AADB-E7DF11591C3F}"/>
    <cellStyle name="SAPBEXaggItem 3 5" xfId="5571" xr:uid="{89939C41-4AEA-4442-A70C-EC48D614FBA1}"/>
    <cellStyle name="SAPBEXaggItem 3 6" xfId="4640" xr:uid="{BA394BAB-D563-44FA-B684-67E1E0F7382F}"/>
    <cellStyle name="SAPBEXaggItem 3 7" xfId="9430" xr:uid="{22DA1FA1-DB12-474E-B4CD-4C4BF89DBCFE}"/>
    <cellStyle name="SAPBEXaggItem 3 8" xfId="13440" xr:uid="{7F530007-D83A-4AFC-BD13-C2415F3F16DE}"/>
    <cellStyle name="SAPBEXaggItem 4" xfId="1297" xr:uid="{D2F070FF-93D1-4579-8507-EC0F9151D9E7}"/>
    <cellStyle name="SAPBEXaggItem 4 2" xfId="1298" xr:uid="{FD386B0D-6A0D-4E93-B6CC-9D506208A7D9}"/>
    <cellStyle name="SAPBEXaggItem 4 2 2" xfId="2632" xr:uid="{B1BC4094-3D28-4D66-8C76-2B999ED21C89}"/>
    <cellStyle name="SAPBEXaggItem 4 2 2 2" xfId="6873" xr:uid="{488B1E03-75A9-48EB-A180-DF659542ACA4}"/>
    <cellStyle name="SAPBEXaggItem 4 2 2 3" xfId="4998" xr:uid="{539EEF60-67DE-4103-B874-007E76AA342A}"/>
    <cellStyle name="SAPBEXaggItem 4 2 2 4" xfId="12970" xr:uid="{E998BB9E-8F57-426C-883A-4D13A034D0C2}"/>
    <cellStyle name="SAPBEXaggItem 4 2 3" xfId="5574" xr:uid="{989D141B-789B-4669-8386-FD4B19FD7ED1}"/>
    <cellStyle name="SAPBEXaggItem 4 2 4" xfId="4637" xr:uid="{B8A79A9C-1248-4109-A3D9-A379B2173F04}"/>
    <cellStyle name="SAPBEXaggItem 4 2 5" xfId="9428" xr:uid="{046A9E11-D28B-4047-9E7C-C401601B4DF8}"/>
    <cellStyle name="SAPBEXaggItem 4 2 6" xfId="13437" xr:uid="{C5B1A45C-AED8-440B-9B87-9F43D0CE564E}"/>
    <cellStyle name="SAPBEXaggItem 4 3" xfId="2631" xr:uid="{2D0CCE7D-3FE7-4377-BD8A-8F1E4DD61E0F}"/>
    <cellStyle name="SAPBEXaggItem 4 3 2" xfId="6872" xr:uid="{70B1B55F-AD01-42CF-97F9-3A132BF186E2}"/>
    <cellStyle name="SAPBEXaggItem 4 3 3" xfId="4997" xr:uid="{26783685-61E5-4361-A82E-C38E9F1C1FA9}"/>
    <cellStyle name="SAPBEXaggItem 4 3 4" xfId="10228" xr:uid="{1B0BD6F4-5F2D-410A-A8D4-FEDF4EA0941B}"/>
    <cellStyle name="SAPBEXaggItem 4 4" xfId="5573" xr:uid="{DAF925C7-AAA2-4196-9828-20B457AB4856}"/>
    <cellStyle name="SAPBEXaggItem 4 5" xfId="4638" xr:uid="{C2C3558F-A9CD-4AE0-95C3-9F84BEF0416D}"/>
    <cellStyle name="SAPBEXaggItem 4 6" xfId="9427" xr:uid="{63BBD356-2E6A-473C-A33F-EB2F34666AE5}"/>
    <cellStyle name="SAPBEXaggItem 4 7" xfId="12714" xr:uid="{BA7245C2-50E0-4A6E-852E-B74026E664D2}"/>
    <cellStyle name="SAPBEXaggItem 5" xfId="1299" xr:uid="{201C5FD8-5347-41F8-8E18-D76A6DCF7DCE}"/>
    <cellStyle name="SAPBEXaggItem 5 2" xfId="1300" xr:uid="{79496559-2518-401D-A0A7-877861FDA228}"/>
    <cellStyle name="SAPBEXaggItem 5 2 2" xfId="2634" xr:uid="{253F5815-B662-4999-8EF8-0D5773C9AF22}"/>
    <cellStyle name="SAPBEXaggItem 5 2 2 2" xfId="6875" xr:uid="{8AE3DC9E-8834-4026-9EE0-0CBF5BF8F3C8}"/>
    <cellStyle name="SAPBEXaggItem 5 2 2 3" xfId="10453" xr:uid="{195465FB-8A4B-4AEE-90DC-C96E8F57CBA6}"/>
    <cellStyle name="SAPBEXaggItem 5 2 2 4" xfId="12971" xr:uid="{4E44E6EF-ADC8-4AF2-A610-27D2A57881A7}"/>
    <cellStyle name="SAPBEXaggItem 5 2 3" xfId="5576" xr:uid="{97D982D5-66B6-4F15-B7EB-78078E34C007}"/>
    <cellStyle name="SAPBEXaggItem 5 2 4" xfId="4635" xr:uid="{C7BA271E-B954-440A-8F55-A79473F54BBC}"/>
    <cellStyle name="SAPBEXaggItem 5 2 5" xfId="9426" xr:uid="{AF6EDDFF-23A1-445E-9A2C-E5EA0960FACC}"/>
    <cellStyle name="SAPBEXaggItem 5 2 6" xfId="12713" xr:uid="{7650CCF7-3411-486C-8083-45AC1F1C15E4}"/>
    <cellStyle name="SAPBEXaggItem 5 3" xfId="4098" xr:uid="{E48B2BC4-3E5B-444D-BFC1-80429469652E}"/>
    <cellStyle name="SAPBEXaggItem 5 3 2" xfId="4286" xr:uid="{C6170660-F6F6-49D9-A2DA-B34497539C38}"/>
    <cellStyle name="SAPBEXaggItem 5 3 2 2" xfId="8520" xr:uid="{107E870E-8F9E-4692-BABF-FF3BE5AB36A1}"/>
    <cellStyle name="SAPBEXaggItem 5 3 2 3" xfId="10963" xr:uid="{FF078D19-34C0-4E8D-ACF5-2D52831D469A}"/>
    <cellStyle name="SAPBEXaggItem 5 3 2 4" xfId="12390" xr:uid="{3D4F6A62-96D7-429A-9380-BAEA8B857386}"/>
    <cellStyle name="SAPBEXaggItem 5 3 2 5" xfId="12095" xr:uid="{693C1991-9B18-4C8F-802D-23A401F73C01}"/>
    <cellStyle name="SAPBEXaggItem 5 3 3" xfId="8335" xr:uid="{1C75416E-9312-48D9-9F21-E6E00DA63F80}"/>
    <cellStyle name="SAPBEXaggItem 5 3 4" xfId="10783" xr:uid="{E021F0A2-09DF-4A1B-A3F6-D6C9BF948D1E}"/>
    <cellStyle name="SAPBEXaggItem 5 3 5" xfId="12208" xr:uid="{279093E4-612A-414C-8B95-54BABD62601A}"/>
    <cellStyle name="SAPBEXaggItem 5 3 6" xfId="9973" xr:uid="{8C7B46C2-87FE-48B2-9E4B-7FE19F36C186}"/>
    <cellStyle name="SAPBEXaggItem 5 4" xfId="2633" xr:uid="{03541F87-D3AB-43D3-AFAF-965780C75E3E}"/>
    <cellStyle name="SAPBEXaggItem 5 4 2" xfId="6874" xr:uid="{EDC21846-DBDB-40E3-A8B7-9C2316C4CFBF}"/>
    <cellStyle name="SAPBEXaggItem 5 4 3" xfId="4999" xr:uid="{A30BCD82-8AC6-4A20-B535-6634D4FD822A}"/>
    <cellStyle name="SAPBEXaggItem 5 4 4" xfId="13516" xr:uid="{3DF844D6-53CB-41D8-BE59-7363E163CE95}"/>
    <cellStyle name="SAPBEXaggItem 5 5" xfId="5575" xr:uid="{485D296B-FBE4-4CFE-AD20-78B78CBC9C07}"/>
    <cellStyle name="SAPBEXaggItem 5 6" xfId="4636" xr:uid="{CA86A2DA-9651-40B9-A4CF-4BC4854EA75F}"/>
    <cellStyle name="SAPBEXaggItem 5 7" xfId="10393" xr:uid="{70D535E9-6112-4A80-B3F4-A20C502D666D}"/>
    <cellStyle name="SAPBEXaggItem 5 8" xfId="13438" xr:uid="{D3A5E01B-3359-4168-B463-E4004D990137}"/>
    <cellStyle name="SAPBEXaggItem 6" xfId="1301" xr:uid="{8C60074F-9BA7-481B-852D-F5B70BE15070}"/>
    <cellStyle name="SAPBEXaggItem 6 2" xfId="1302" xr:uid="{97D7B21D-4238-4896-9770-6391FE205C24}"/>
    <cellStyle name="SAPBEXaggItem 6 2 2" xfId="2636" xr:uid="{6D4172D6-3D65-4594-A71A-D3A5AF3C650F}"/>
    <cellStyle name="SAPBEXaggItem 6 2 2 2" xfId="6877" xr:uid="{7B1733B9-567A-4F6B-8533-59B812E5D22E}"/>
    <cellStyle name="SAPBEXaggItem 6 2 2 3" xfId="5001" xr:uid="{00CCFCCB-DB50-4E1D-A1FD-7782D925CD42}"/>
    <cellStyle name="SAPBEXaggItem 6 2 2 4" xfId="10226" xr:uid="{60E5E659-32A5-4C84-A926-2CED4A3DB4A7}"/>
    <cellStyle name="SAPBEXaggItem 6 2 3" xfId="5578" xr:uid="{1A445EB6-477F-4A1A-BFA7-D4BE657002DF}"/>
    <cellStyle name="SAPBEXaggItem 6 2 4" xfId="4633" xr:uid="{32C3A0F8-D7A5-4F0A-A14E-DEB62E134CBA}"/>
    <cellStyle name="SAPBEXaggItem 6 2 5" xfId="9621" xr:uid="{5B6AB0E6-9EA6-4146-B56C-342778BC1ABA}"/>
    <cellStyle name="SAPBEXaggItem 6 2 6" xfId="13435" xr:uid="{12BDE010-8DE2-49C7-94B1-3EBD6FE4E0D6}"/>
    <cellStyle name="SAPBEXaggItem 6 3" xfId="4099" xr:uid="{CDAA0887-9585-48FD-AC33-2359DB708184}"/>
    <cellStyle name="SAPBEXaggItem 6 3 2" xfId="8336" xr:uid="{DD15D040-C270-41AC-BAEB-D97253FDB8FE}"/>
    <cellStyle name="SAPBEXaggItem 6 3 3" xfId="12209" xr:uid="{7B5209EE-E281-40DD-8AB7-DCD8FC8A6A81}"/>
    <cellStyle name="SAPBEXaggItem 6 3 4" xfId="13557" xr:uid="{544CABC5-67DD-4A28-8135-8529BFD3FF80}"/>
    <cellStyle name="SAPBEXaggItem 6 4" xfId="2635" xr:uid="{901D46FA-607C-4785-9D44-3106615F8CEA}"/>
    <cellStyle name="SAPBEXaggItem 6 4 2" xfId="6876" xr:uid="{689713DE-36D4-4F4E-9BC8-7A98BF0A2970}"/>
    <cellStyle name="SAPBEXaggItem 6 4 3" xfId="5000" xr:uid="{812BF7B0-9B0F-40BE-BDD4-6A739ED3ADD7}"/>
    <cellStyle name="SAPBEXaggItem 6 4 4" xfId="10227" xr:uid="{BB26743B-C9E0-4763-BD41-1D52AED9F004}"/>
    <cellStyle name="SAPBEXaggItem 6 5" xfId="5577" xr:uid="{A1AA337F-D057-4671-889A-C39D1129DC4C}"/>
    <cellStyle name="SAPBEXaggItem 6 6" xfId="4634" xr:uid="{577AAE7B-EA65-4DBD-BF76-CBB43BDDF6C9}"/>
    <cellStyle name="SAPBEXaggItem 6 7" xfId="10790" xr:uid="{9DD81D81-9DCB-4AF4-A8F9-1F05FAF5C95A}"/>
    <cellStyle name="SAPBEXaggItem 6 8" xfId="12712" xr:uid="{A69FD89B-86AA-4D0B-92FE-D25B9174173F}"/>
    <cellStyle name="SAPBEXaggItem 7" xfId="1303" xr:uid="{FB1C8AC5-49CC-4DE7-BFD2-ABED5D4BD5CA}"/>
    <cellStyle name="SAPBEXaggItem 7 2" xfId="1304" xr:uid="{D65491EE-6323-42E4-B269-0DA681B1D25F}"/>
    <cellStyle name="SAPBEXaggItem 7 2 2" xfId="2638" xr:uid="{BF96A48F-606C-4EC5-91CE-AB66A3C668E3}"/>
    <cellStyle name="SAPBEXaggItem 7 2 2 2" xfId="6879" xr:uid="{799154E0-E760-4D6E-89C1-9AA3F0AAED48}"/>
    <cellStyle name="SAPBEXaggItem 7 2 2 3" xfId="5003" xr:uid="{DA9FB7EF-602E-4784-8742-F18B02CF74B1}"/>
    <cellStyle name="SAPBEXaggItem 7 2 2 4" xfId="13515" xr:uid="{21BBFA35-BF67-40D8-AC7C-17CB56277734}"/>
    <cellStyle name="SAPBEXaggItem 7 2 3" xfId="5580" xr:uid="{9D252502-A079-4AB9-8A10-0F2A03B21911}"/>
    <cellStyle name="SAPBEXaggItem 7 2 4" xfId="4631" xr:uid="{CC2B0AB6-A632-4D7F-9006-3472B629ED38}"/>
    <cellStyle name="SAPBEXaggItem 7 2 5" xfId="9618" xr:uid="{0E3231F2-9992-4FDE-9996-CEDB3D0D2634}"/>
    <cellStyle name="SAPBEXaggItem 7 2 6" xfId="12711" xr:uid="{B14BD9ED-EA6F-495D-996B-39CB051DF26D}"/>
    <cellStyle name="SAPBEXaggItem 7 3" xfId="4100" xr:uid="{F6DA6046-1213-46C4-B64A-6445DAC52884}"/>
    <cellStyle name="SAPBEXaggItem 7 3 2" xfId="4287" xr:uid="{DEC474AC-A24F-45B0-95F3-C9A28E6C6C99}"/>
    <cellStyle name="SAPBEXaggItem 7 3 2 2" xfId="8521" xr:uid="{D6A61184-E844-4586-AF24-87701051E33D}"/>
    <cellStyle name="SAPBEXaggItem 7 3 2 3" xfId="10964" xr:uid="{DB0DB290-52C0-4AF2-A664-AD90681A2789}"/>
    <cellStyle name="SAPBEXaggItem 7 3 2 4" xfId="12391" xr:uid="{2F77454C-8A94-40F7-9136-4F827F9705FC}"/>
    <cellStyle name="SAPBEXaggItem 7 3 2 5" xfId="12096" xr:uid="{999033E3-A4AA-4BD6-8AAA-5563CDEA63C3}"/>
    <cellStyle name="SAPBEXaggItem 7 3 3" xfId="8337" xr:uid="{763E9737-4F05-4D9D-92B5-C8C154663C9B}"/>
    <cellStyle name="SAPBEXaggItem 7 3 4" xfId="10785" xr:uid="{2D4D6FD4-0E45-4911-8ABA-773A96FB3998}"/>
    <cellStyle name="SAPBEXaggItem 7 3 5" xfId="12210" xr:uid="{3EF00504-5084-4A01-977F-20CE3B66B4C3}"/>
    <cellStyle name="SAPBEXaggItem 7 3 6" xfId="9972" xr:uid="{867F3A57-1979-4E3D-A376-EA94A90C8315}"/>
    <cellStyle name="SAPBEXaggItem 7 4" xfId="2637" xr:uid="{DF5C4269-1AA3-4463-9D5D-BE55F33C7204}"/>
    <cellStyle name="SAPBEXaggItem 7 4 2" xfId="6878" xr:uid="{E6B86BAD-C39C-4C7C-9C32-525CFBF0FBF4}"/>
    <cellStyle name="SAPBEXaggItem 7 4 3" xfId="5002" xr:uid="{CDB86F1A-9309-47FA-9E6C-5874A493F86F}"/>
    <cellStyle name="SAPBEXaggItem 7 4 4" xfId="12807" xr:uid="{55C9929F-6662-45FE-8EC7-5B010DDA3A86}"/>
    <cellStyle name="SAPBEXaggItem 7 5" xfId="5579" xr:uid="{3074C237-07EC-4ED5-BCED-E49E45219347}"/>
    <cellStyle name="SAPBEXaggItem 7 6" xfId="4632" xr:uid="{AC465EDD-12EB-4547-907D-29D4B459737A}"/>
    <cellStyle name="SAPBEXaggItem 7 7" xfId="9620" xr:uid="{AF137635-D8B2-4C59-9020-A95399BA8596}"/>
    <cellStyle name="SAPBEXaggItem 7 8" xfId="13436" xr:uid="{E72E9293-31AF-47EA-A7A5-A11FDA40C7A1}"/>
    <cellStyle name="SAPBEXaggItem 8" xfId="1305" xr:uid="{BCFB863B-9EAB-443A-B972-94DAD1FCD26E}"/>
    <cellStyle name="SAPBEXaggItem 8 2" xfId="4101" xr:uid="{7D9843A3-0175-4D42-97A4-C70FD7070700}"/>
    <cellStyle name="SAPBEXaggItem 8 2 2" xfId="4288" xr:uid="{DEF66135-E6CE-4050-91F4-A8A53780D998}"/>
    <cellStyle name="SAPBEXaggItem 8 2 2 2" xfId="8522" xr:uid="{E4EF8300-E72F-44E5-87B7-72CB0BC9A0F3}"/>
    <cellStyle name="SAPBEXaggItem 8 2 2 3" xfId="10965" xr:uid="{09D1F2CA-28F6-41D6-80C5-3ADA13D8021B}"/>
    <cellStyle name="SAPBEXaggItem 8 2 2 4" xfId="12392" xr:uid="{855AC3E8-8000-46CF-B846-2098FFDC83C6}"/>
    <cellStyle name="SAPBEXaggItem 8 2 2 5" xfId="12097" xr:uid="{49A70EA7-D40A-4199-B145-5D51AC8164A3}"/>
    <cellStyle name="SAPBEXaggItem 8 2 3" xfId="8338" xr:uid="{4EE14AAB-C22E-46E1-8633-DDA7F40B70ED}"/>
    <cellStyle name="SAPBEXaggItem 8 2 4" xfId="10786" xr:uid="{D27976CA-754D-4CB1-966F-01A703F6528A}"/>
    <cellStyle name="SAPBEXaggItem 8 2 5" xfId="12211" xr:uid="{C1CAB517-47BC-4830-948F-AD680EABB282}"/>
    <cellStyle name="SAPBEXaggItem 8 2 6" xfId="9971" xr:uid="{CB2795C9-E24D-4B29-9384-125EEEC38C23}"/>
    <cellStyle name="SAPBEXaggItem 8 3" xfId="2639" xr:uid="{59C3F6A8-6635-4556-9996-72F36EFD27C0}"/>
    <cellStyle name="SAPBEXaggItem 8 3 2" xfId="6880" xr:uid="{77E6D59A-B457-44DF-B735-5788E2EB1595}"/>
    <cellStyle name="SAPBEXaggItem 8 3 3" xfId="5004" xr:uid="{35B8635F-2420-4983-A3B9-A1BA8A3B5657}"/>
    <cellStyle name="SAPBEXaggItem 8 3 4" xfId="12969" xr:uid="{67E8E0A2-BC92-4B44-B545-470F9BBB7200}"/>
    <cellStyle name="SAPBEXaggItem 8 4" xfId="5581" xr:uid="{FD2274D4-3B22-457E-8B6C-776DC7B3F15B}"/>
    <cellStyle name="SAPBEXaggItem 8 5" xfId="4630" xr:uid="{6F2D33C7-B32D-4FC7-AFA9-661100C88118}"/>
    <cellStyle name="SAPBEXaggItem 8 6" xfId="9619" xr:uid="{6CA9ABEC-2CA2-43BD-B832-DCA726602229}"/>
    <cellStyle name="SAPBEXaggItem 8 7" xfId="12710" xr:uid="{EC9A514B-FB43-4432-8093-D2B5591F0422}"/>
    <cellStyle name="SAPBEXaggItem 9" xfId="1306" xr:uid="{6B124494-F237-4103-B144-52706E93B27D}"/>
    <cellStyle name="SAPBEXaggItem 9 2" xfId="4102" xr:uid="{9B17EAFD-F5C7-4CAF-A105-D1940F61CD88}"/>
    <cellStyle name="SAPBEXaggItem 9 2 2" xfId="4289" xr:uid="{416C4F42-AB8C-402D-87D4-62190FC803A8}"/>
    <cellStyle name="SAPBEXaggItem 9 2 2 2" xfId="8523" xr:uid="{4CD9AF8D-F12F-4FAB-8696-91D43A061D45}"/>
    <cellStyle name="SAPBEXaggItem 9 2 2 3" xfId="10966" xr:uid="{60278C64-3338-4D55-8916-16FD9FDB1B49}"/>
    <cellStyle name="SAPBEXaggItem 9 2 2 4" xfId="12393" xr:uid="{5D24AC0E-0011-4A5E-8593-A41B93B6DC6D}"/>
    <cellStyle name="SAPBEXaggItem 9 2 2 5" xfId="12098" xr:uid="{9E438756-B1FA-4AC8-80D2-69D6B1EB7AA8}"/>
    <cellStyle name="SAPBEXaggItem 9 2 3" xfId="8339" xr:uid="{67598D57-F06E-4CF9-B49A-DEAB5836DAE9}"/>
    <cellStyle name="SAPBEXaggItem 9 2 4" xfId="10787" xr:uid="{CC6B7F50-6D2D-42F1-9835-4D2F131A2C8B}"/>
    <cellStyle name="SAPBEXaggItem 9 2 5" xfId="12212" xr:uid="{EA9B2E52-6DCB-4ED5-BBF9-52D269CFCA5A}"/>
    <cellStyle name="SAPBEXaggItem 9 2 6" xfId="9970" xr:uid="{8D5BA8D5-D25D-4350-99E7-EEB4473813CB}"/>
    <cellStyle name="SAPBEXaggItem 9 3" xfId="2640" xr:uid="{D0767119-3612-4836-B1E4-EDA6AB12B45D}"/>
    <cellStyle name="SAPBEXaggItem 9 3 2" xfId="6881" xr:uid="{0F21A126-D69F-4339-A8BB-EDDD885B1003}"/>
    <cellStyle name="SAPBEXaggItem 9 3 3" xfId="5005" xr:uid="{8C59CEC1-0DAD-471B-912E-92B6FBD7C414}"/>
    <cellStyle name="SAPBEXaggItem 9 3 4" xfId="13823" xr:uid="{428E71C1-B7FF-4F54-AD36-F03E129EDD62}"/>
    <cellStyle name="SAPBEXaggItem 9 4" xfId="5582" xr:uid="{92A210C4-A586-4BD4-B639-446235DF9143}"/>
    <cellStyle name="SAPBEXaggItem 9 5" xfId="4629" xr:uid="{FE873CDB-9C1D-49B8-B8C3-610B665BBAEC}"/>
    <cellStyle name="SAPBEXaggItem 9 6" xfId="9617" xr:uid="{006E2ED4-EE23-4EF2-93F6-30CDAA6D46EF}"/>
    <cellStyle name="SAPBEXaggItem 9 7" xfId="12851" xr:uid="{748C9B79-A77A-42AE-8D5E-0524DD7740B8}"/>
    <cellStyle name="SAPBEXaggItem_(chuck) OpEx On-going GRC Forecast Sum 4-20-10" xfId="1307" xr:uid="{B4FE13F9-904C-4C96-A79C-07E9C11B4E4A}"/>
    <cellStyle name="SAPBEXaggItemX" xfId="117" xr:uid="{78E4F201-8100-4F5B-9B1A-A98FCE31FAC1}"/>
    <cellStyle name="SAPBEXaggItemX 10" xfId="1308" xr:uid="{57B3AB0F-A571-4DA1-9FF3-1D32765D5371}"/>
    <cellStyle name="SAPBEXaggItemX 10 2" xfId="2641" xr:uid="{A01C1994-3B5F-412F-AC33-0DE438B15B5A}"/>
    <cellStyle name="SAPBEXaggItemX 10 2 2" xfId="6882" xr:uid="{BE8AF742-F1F0-4436-8D4F-1432A34B90BA}"/>
    <cellStyle name="SAPBEXaggItemX 10 2 3" xfId="5006" xr:uid="{8BA498FE-7A85-4A0D-8C13-5D679D638B09}"/>
    <cellStyle name="SAPBEXaggItemX 10 2 4" xfId="10225" xr:uid="{7DC9E6B2-2017-4D2D-B260-E4F17E7F3993}"/>
    <cellStyle name="SAPBEXaggItemX 10 3" xfId="5583" xr:uid="{CEA08E6A-AB8F-461E-97E4-B4B2A4299634}"/>
    <cellStyle name="SAPBEXaggItemX 10 4" xfId="4628" xr:uid="{785A9DCA-E401-4767-83B2-E39C89310550}"/>
    <cellStyle name="SAPBEXaggItemX 10 5" xfId="9615" xr:uid="{CFAD9EAC-6B7A-4E9A-8893-F2D55647DACA}"/>
    <cellStyle name="SAPBEXaggItemX 10 6" xfId="13909" xr:uid="{3FDD9020-E1A4-4489-9726-81AFEB219312}"/>
    <cellStyle name="SAPBEXaggItemX 11" xfId="1309" xr:uid="{621C87D9-E1EC-48BE-944A-B87CAC57B48D}"/>
    <cellStyle name="SAPBEXaggItemX 11 2" xfId="2642" xr:uid="{BDEFA557-88D5-46D2-B3EC-B5E644FBF182}"/>
    <cellStyle name="SAPBEXaggItemX 11 2 2" xfId="6883" xr:uid="{128CB3C8-F5E9-423E-A448-56C2BB00B330}"/>
    <cellStyle name="SAPBEXaggItemX 11 2 3" xfId="5007" xr:uid="{EE9A4636-244D-4479-A82D-140CF4F5CF72}"/>
    <cellStyle name="SAPBEXaggItemX 11 2 4" xfId="9664" xr:uid="{EE0698CA-48E1-4280-995A-760F386FA1FC}"/>
    <cellStyle name="SAPBEXaggItemX 11 3" xfId="5584" xr:uid="{4E6A0D4B-3E5E-4EBA-82DE-3B543E90DDE6}"/>
    <cellStyle name="SAPBEXaggItemX 11 4" xfId="4627" xr:uid="{4E029E29-94F6-45ED-BA78-A1CE6545E11F}"/>
    <cellStyle name="SAPBEXaggItemX 11 5" xfId="9616" xr:uid="{1EF299C0-E564-4C41-A0DD-D9068C840D00}"/>
    <cellStyle name="SAPBEXaggItemX 11 6" xfId="13434" xr:uid="{630D0DEF-2212-4386-B2FE-AC682AD9664A}"/>
    <cellStyle name="SAPBEXaggItemX 12" xfId="1310" xr:uid="{62A52335-82D8-4DBD-86EF-025391A769F5}"/>
    <cellStyle name="SAPBEXaggItemX 12 2" xfId="2643" xr:uid="{1CBA58FA-404D-4EDF-BC56-7167851C6984}"/>
    <cellStyle name="SAPBEXaggItemX 12 2 2" xfId="6884" xr:uid="{527473B8-8437-4F4A-AD86-6725FCEF531F}"/>
    <cellStyle name="SAPBEXaggItemX 12 2 3" xfId="8317" xr:uid="{00BB2FF6-69AB-4D2C-8961-3C1DD00EA3CE}"/>
    <cellStyle name="SAPBEXaggItemX 12 2 4" xfId="12806" xr:uid="{4C5BF95B-8109-4795-8461-4318C5DE39B6}"/>
    <cellStyle name="SAPBEXaggItemX 12 3" xfId="5585" xr:uid="{026A172C-8F3C-4113-A6EA-1F241D679AFC}"/>
    <cellStyle name="SAPBEXaggItemX 12 4" xfId="4626" xr:uid="{F56CB25A-554E-4804-8C0E-9935AF456182}"/>
    <cellStyle name="SAPBEXaggItemX 12 5" xfId="9613" xr:uid="{33CDD323-578A-486A-A49F-50DAC419DC81}"/>
    <cellStyle name="SAPBEXaggItemX 12 6" xfId="12709" xr:uid="{84725757-802C-4254-AB04-5D18B5C56AD5}"/>
    <cellStyle name="SAPBEXaggItemX 13" xfId="1311" xr:uid="{49BD2052-E765-4B32-B0B1-0E4AE298DCCD}"/>
    <cellStyle name="SAPBEXaggItemX 13 2" xfId="2644" xr:uid="{FF506865-BD2F-440C-8CAA-E7D4106F0296}"/>
    <cellStyle name="SAPBEXaggItemX 13 2 2" xfId="6885" xr:uid="{438098BE-783D-45A5-A660-31CD37405600}"/>
    <cellStyle name="SAPBEXaggItemX 13 2 3" xfId="5008" xr:uid="{6E719ADC-2E0F-4C9F-911F-F21A8CE43BC7}"/>
    <cellStyle name="SAPBEXaggItemX 13 2 4" xfId="12968" xr:uid="{763760DD-5712-4171-9FEA-3F47F585DBDF}"/>
    <cellStyle name="SAPBEXaggItemX 13 3" xfId="5586" xr:uid="{485978F6-283E-40AD-9093-CF1C447DCDB0}"/>
    <cellStyle name="SAPBEXaggItemX 13 4" xfId="4625" xr:uid="{1DB2FF4F-50CC-417F-BC44-6C3D52B709A2}"/>
    <cellStyle name="SAPBEXaggItemX 13 5" xfId="10789" xr:uid="{7A7D5880-AB9D-47B0-BFDF-9C80843DC508}"/>
    <cellStyle name="SAPBEXaggItemX 13 6" xfId="13433" xr:uid="{51D6F10E-57F4-445C-8DA7-230B25148BF3}"/>
    <cellStyle name="SAPBEXaggItemX 14" xfId="1312" xr:uid="{270CD247-4F34-476E-8E23-ACF9FCAF3A5F}"/>
    <cellStyle name="SAPBEXaggItemX 14 2" xfId="2645" xr:uid="{3E9352DB-37CB-47C8-8870-4BB2AA3E25F1}"/>
    <cellStyle name="SAPBEXaggItemX 14 2 2" xfId="6886" xr:uid="{B0ACCF96-E5BE-48A3-9FE1-C07C34B795DB}"/>
    <cellStyle name="SAPBEXaggItemX 14 2 3" xfId="5009" xr:uid="{821143D4-10CA-487E-87EA-FAF0C84C9E59}"/>
    <cellStyle name="SAPBEXaggItemX 14 2 4" xfId="11896" xr:uid="{CB8B88F8-4A0F-4755-A0D2-14EFA89E3466}"/>
    <cellStyle name="SAPBEXaggItemX 14 3" xfId="5587" xr:uid="{C0A1BD1D-272E-47AD-B93A-7617582AB79C}"/>
    <cellStyle name="SAPBEXaggItemX 14 4" xfId="4624" xr:uid="{C8193293-5F71-4D40-8E63-7D28873E70D4}"/>
    <cellStyle name="SAPBEXaggItemX 14 5" xfId="9614" xr:uid="{BAAEBEA1-81FF-4A52-9908-96503958E23D}"/>
    <cellStyle name="SAPBEXaggItemX 14 6" xfId="12708" xr:uid="{2A059206-3F34-4BC8-8501-09BC5C0329F4}"/>
    <cellStyle name="SAPBEXaggItemX 15" xfId="1313" xr:uid="{EEA478AE-2F2E-4EBB-B6B7-5CBC03ED9F05}"/>
    <cellStyle name="SAPBEXaggItemX 15 2" xfId="2646" xr:uid="{F6C88DAB-2859-4486-8044-50DED5942AC0}"/>
    <cellStyle name="SAPBEXaggItemX 15 2 2" xfId="6887" xr:uid="{D1EA5366-5C5E-4E05-A3AB-740AA4CA73D3}"/>
    <cellStyle name="SAPBEXaggItemX 15 2 3" xfId="5010" xr:uid="{ACFF0B26-EE97-4FF4-B07B-030C32C61C36}"/>
    <cellStyle name="SAPBEXaggItemX 15 2 4" xfId="12967" xr:uid="{EA9C2917-F0BB-4221-B2C8-F016A2F8929D}"/>
    <cellStyle name="SAPBEXaggItemX 15 3" xfId="5588" xr:uid="{B4245BED-58D6-4A2B-8D03-CE43E09C9D24}"/>
    <cellStyle name="SAPBEXaggItemX 15 4" xfId="4623" xr:uid="{6CACDACB-49F8-4324-9F8F-A5FD9DCE1499}"/>
    <cellStyle name="SAPBEXaggItemX 15 5" xfId="9611" xr:uid="{7BD68382-595E-49CE-8175-8F2490130CA1}"/>
    <cellStyle name="SAPBEXaggItemX 15 6" xfId="13432" xr:uid="{094BD6E9-3E2C-4FB4-91F6-6D171E467657}"/>
    <cellStyle name="SAPBEXaggItemX 16" xfId="1314" xr:uid="{B137CCC6-EDF7-45B7-89AB-2F532DD34515}"/>
    <cellStyle name="SAPBEXaggItemX 16 2" xfId="2647" xr:uid="{E777EED4-43C6-4C68-8D95-7B736A3FBDD1}"/>
    <cellStyle name="SAPBEXaggItemX 16 2 2" xfId="6888" xr:uid="{DD1F8E7A-31FC-41BE-990B-33AA5277CDC2}"/>
    <cellStyle name="SAPBEXaggItemX 16 2 3" xfId="5011" xr:uid="{403F8323-84DD-4E2B-B1A9-23C86BC2B593}"/>
    <cellStyle name="SAPBEXaggItemX 16 2 4" xfId="10224" xr:uid="{8A1C5CD8-9634-445F-AA8C-280FAB575968}"/>
    <cellStyle name="SAPBEXaggItemX 16 3" xfId="5589" xr:uid="{7474539E-8B52-454E-B2E1-044E645F6F81}"/>
    <cellStyle name="SAPBEXaggItemX 16 4" xfId="4622" xr:uid="{0B5EE102-A78D-4FB5-BE2F-CC8FD27FDD90}"/>
    <cellStyle name="SAPBEXaggItemX 16 5" xfId="10391" xr:uid="{27299D66-A73B-4CC7-888C-1A5DD97E1407}"/>
    <cellStyle name="SAPBEXaggItemX 16 6" xfId="12707" xr:uid="{0FC108A5-C046-4DE4-8442-F31AA2D28E51}"/>
    <cellStyle name="SAPBEXaggItemX 17" xfId="2442" xr:uid="{3CF9185D-2B67-488D-BE7E-FF2FAFAF3F3E}"/>
    <cellStyle name="SAPBEXaggItemX 17 2" xfId="6683" xr:uid="{67137F57-DE06-4709-9628-D5CA4497740B}"/>
    <cellStyle name="SAPBEXaggItemX 17 3" xfId="5420" xr:uid="{BB082367-F7E5-43A0-B5C3-C75ADBB6335D}"/>
    <cellStyle name="SAPBEXaggItemX 17 4" xfId="13033" xr:uid="{84DE22C3-D038-4A73-ADA7-7037D5ACECCA}"/>
    <cellStyle name="SAPBEXaggItemX 18" xfId="4439" xr:uid="{D244BF21-D992-4B05-AB32-B80C0313BFD7}"/>
    <cellStyle name="SAPBEXaggItemX 19" xfId="5505" xr:uid="{59141EE3-2D40-434E-902E-4FF9C0E6F5A3}"/>
    <cellStyle name="SAPBEXaggItemX 2" xfId="118" xr:uid="{D88220F5-E673-40C7-BA56-A8CA3BD0B26A}"/>
    <cellStyle name="SAPBEXaggItemX 2 2" xfId="1315" xr:uid="{7C5425EE-C16A-400C-B07A-D589C7146275}"/>
    <cellStyle name="SAPBEXaggItemX 2 2 2" xfId="4103" xr:uid="{3BCCD360-9173-4691-A875-6C45AE1E6F27}"/>
    <cellStyle name="SAPBEXaggItemX 2 2 2 2" xfId="8340" xr:uid="{16B7DC77-7C9F-4D7C-99CF-398AD10D6E18}"/>
    <cellStyle name="SAPBEXaggItemX 2 2 2 3" xfId="12213" xr:uid="{F24DFF96-A913-40A4-94F4-0BBAB01C5A1A}"/>
    <cellStyle name="SAPBEXaggItemX 2 2 2 4" xfId="12194" xr:uid="{B65C851B-7FEB-4884-802F-B2FFDAFD6601}"/>
    <cellStyle name="SAPBEXaggItemX 2 2 3" xfId="2648" xr:uid="{026256DA-C2CD-4AE2-91CD-D7A5568558F5}"/>
    <cellStyle name="SAPBEXaggItemX 2 2 3 2" xfId="6889" xr:uid="{8ADCBBF1-3898-4903-B134-9DDA019D0D79}"/>
    <cellStyle name="SAPBEXaggItemX 2 2 3 3" xfId="5012" xr:uid="{7E8E825A-6A8D-4554-AE82-EF264AA86638}"/>
    <cellStyle name="SAPBEXaggItemX 2 2 3 4" xfId="12966" xr:uid="{D3242489-BD54-429E-AA80-D45780F27E87}"/>
    <cellStyle name="SAPBEXaggItemX 2 2 4" xfId="5590" xr:uid="{DA062913-985A-461C-8F85-EFAE88A84AB9}"/>
    <cellStyle name="SAPBEXaggItemX 2 2 5" xfId="4621" xr:uid="{851705C5-4105-43AE-8E91-645B03F9637A}"/>
    <cellStyle name="SAPBEXaggItemX 2 2 6" xfId="9612" xr:uid="{39F53822-6A98-4092-A96E-81BCC510E2BF}"/>
    <cellStyle name="SAPBEXaggItemX 2 2 7" xfId="13431" xr:uid="{5E3871FD-AFF9-4B1D-99B4-EF0D4D25E3DD}"/>
    <cellStyle name="SAPBEXaggItemX 2 3" xfId="3676" xr:uid="{66508613-EC82-4A7B-8DDD-5577C0982DD1}"/>
    <cellStyle name="SAPBEXaggItemX 2 3 2" xfId="7917" xr:uid="{01A90BAF-6E43-4C3F-B035-015CB5AC5716}"/>
    <cellStyle name="SAPBEXaggItemX 2 3 3" xfId="11821" xr:uid="{D469B97D-E58E-40AF-93F1-5A32049A9DEF}"/>
    <cellStyle name="SAPBEXaggItemX 2 3 4" xfId="13622" xr:uid="{1E5A7BBA-BFE6-4675-8380-CC26A72A4853}"/>
    <cellStyle name="SAPBEXaggItemX 2 4" xfId="2443" xr:uid="{3B74C632-107E-4987-86B4-130F4C8E1EEE}"/>
    <cellStyle name="SAPBEXaggItemX 2 4 2" xfId="6684" xr:uid="{5F2EA57C-F906-4A63-83D8-C28F894248C9}"/>
    <cellStyle name="SAPBEXaggItemX 2 4 3" xfId="5421" xr:uid="{20175F64-219F-4B24-89A5-58F7B9463FB9}"/>
    <cellStyle name="SAPBEXaggItemX 2 4 4" xfId="10436" xr:uid="{A90DEA4E-455C-49B9-B812-3E869F141764}"/>
    <cellStyle name="SAPBEXaggItemX 2 5" xfId="4440" xr:uid="{F1BB5C22-85B8-4CC5-BFDF-E9E06B8D4F38}"/>
    <cellStyle name="SAPBEXaggItemX 2 6" xfId="5504" xr:uid="{D28025AB-7A70-4D8A-BFAD-14873CF9053D}"/>
    <cellStyle name="SAPBEXaggItemX 2 7" xfId="10354" xr:uid="{05D88937-1777-4F6D-8F8E-2E29682738A0}"/>
    <cellStyle name="SAPBEXaggItemX 2 8" xfId="9949" xr:uid="{0884AC4D-2FC6-4DB1-B145-4448252C2DC6}"/>
    <cellStyle name="SAPBEXaggItemX 20" xfId="9496" xr:uid="{59E4378B-D670-4A15-BE18-38298D155FF9}"/>
    <cellStyle name="SAPBEXaggItemX 21" xfId="13554" xr:uid="{247CB53A-F418-40AB-ADC0-DC5BD8EB72D2}"/>
    <cellStyle name="SAPBEXaggItemX 3" xfId="1316" xr:uid="{595E686A-66B2-4B70-9BA8-37CF8173F8C4}"/>
    <cellStyle name="SAPBEXaggItemX 3 2" xfId="1317" xr:uid="{3B715918-4B73-45A8-9C9F-5BAA74473F46}"/>
    <cellStyle name="SAPBEXaggItemX 3 2 2" xfId="2650" xr:uid="{2CCB5379-C7E1-4ECF-BAC4-5AF3803297E4}"/>
    <cellStyle name="SAPBEXaggItemX 3 2 2 2" xfId="6891" xr:uid="{3A8A7F66-503B-45CE-86E5-1134E2D26A2A}"/>
    <cellStyle name="SAPBEXaggItemX 3 2 2 3" xfId="5014" xr:uid="{570BBF9F-D325-458E-AB6E-B77151D9D5A9}"/>
    <cellStyle name="SAPBEXaggItemX 3 2 2 4" xfId="12965" xr:uid="{CC3344CB-D782-4BDD-BBCD-3FBB77E9E9B2}"/>
    <cellStyle name="SAPBEXaggItemX 3 2 3" xfId="5592" xr:uid="{532269A7-3847-461C-8A7A-DF7F8D97F576}"/>
    <cellStyle name="SAPBEXaggItemX 3 2 4" xfId="4619" xr:uid="{AC80C22D-33E3-400A-B83C-2641009A8CAC}"/>
    <cellStyle name="SAPBEXaggItemX 3 2 5" xfId="10390" xr:uid="{93F277FB-FB23-4EF6-A62B-2E6B64A5DE75}"/>
    <cellStyle name="SAPBEXaggItemX 3 2 6" xfId="13430" xr:uid="{6DA784C5-559E-46FA-9046-0E54EF22EC74}"/>
    <cellStyle name="SAPBEXaggItemX 3 3" xfId="3677" xr:uid="{C47885FA-A4E5-4221-ABB6-692C0C3D352F}"/>
    <cellStyle name="SAPBEXaggItemX 3 3 2" xfId="7918" xr:uid="{AAD91BB0-7F6D-4D8E-AC48-01CBF90A681B}"/>
    <cellStyle name="SAPBEXaggItemX 3 3 3" xfId="11822" xr:uid="{3034D1C6-771D-494B-A54B-FBDAC234730A}"/>
    <cellStyle name="SAPBEXaggItemX 3 3 4" xfId="13621" xr:uid="{63C27033-E3DE-47C6-8B71-780FAB00E230}"/>
    <cellStyle name="SAPBEXaggItemX 3 4" xfId="2649" xr:uid="{A4F00FCD-B297-4799-BE80-EF114E8F3B79}"/>
    <cellStyle name="SAPBEXaggItemX 3 4 2" xfId="6890" xr:uid="{C3131BF5-37C0-46E0-9DA8-BD6B3791A8E7}"/>
    <cellStyle name="SAPBEXaggItemX 3 4 3" xfId="5013" xr:uid="{C281429E-BDA4-4E88-AA5C-00C4D1FCB94E}"/>
    <cellStyle name="SAPBEXaggItemX 3 4 4" xfId="10223" xr:uid="{1DFD042B-A59C-4D61-9D70-D82E4B497118}"/>
    <cellStyle name="SAPBEXaggItemX 3 5" xfId="5591" xr:uid="{4F1B0C7F-B809-40C0-A2FA-63C38F7B5AB5}"/>
    <cellStyle name="SAPBEXaggItemX 3 6" xfId="4620" xr:uid="{D3BE3E3E-B0DB-438A-8D3B-8E4E2BFEDD02}"/>
    <cellStyle name="SAPBEXaggItemX 3 7" xfId="9425" xr:uid="{9E96C36E-7339-4910-91C3-1C29871236A2}"/>
    <cellStyle name="SAPBEXaggItemX 3 8" xfId="12706" xr:uid="{F3C651EA-AADA-4E7B-A898-11791F637321}"/>
    <cellStyle name="SAPBEXaggItemX 4" xfId="1318" xr:uid="{1DE90525-CBB5-45E4-BC97-D7AF60505AD5}"/>
    <cellStyle name="SAPBEXaggItemX 4 2" xfId="1319" xr:uid="{F41EE354-2AFB-479B-B549-4A4EF0614E81}"/>
    <cellStyle name="SAPBEXaggItemX 4 2 2" xfId="2652" xr:uid="{AA177558-688E-420A-9C3E-540EFA5FBDE0}"/>
    <cellStyle name="SAPBEXaggItemX 4 2 2 2" xfId="6893" xr:uid="{8EF7206D-7318-43D8-95B4-523CFF36EBB3}"/>
    <cellStyle name="SAPBEXaggItemX 4 2 2 3" xfId="5015" xr:uid="{E54313D3-04E6-4C2B-B7AD-4FBC12AD76D9}"/>
    <cellStyle name="SAPBEXaggItemX 4 2 2 4" xfId="12964" xr:uid="{367C4F3B-9114-4D63-AEEC-6A7E7B46784F}"/>
    <cellStyle name="SAPBEXaggItemX 4 2 3" xfId="5594" xr:uid="{3E6946FB-0E64-4BD1-99F4-497C24C5EC93}"/>
    <cellStyle name="SAPBEXaggItemX 4 2 4" xfId="7993" xr:uid="{F3733C52-C55E-483A-8CBF-923E94D4E7F3}"/>
    <cellStyle name="SAPBEXaggItemX 4 2 5" xfId="10788" xr:uid="{159A385F-064E-4994-8A69-4CF30ED911F7}"/>
    <cellStyle name="SAPBEXaggItemX 4 2 6" xfId="13429" xr:uid="{09CAECCB-B4AC-4FF7-B408-30218E455F73}"/>
    <cellStyle name="SAPBEXaggItemX 4 3" xfId="4104" xr:uid="{CF25CF04-3CEE-4FAD-9FC0-A00B865E81DF}"/>
    <cellStyle name="SAPBEXaggItemX 4 3 2" xfId="8341" xr:uid="{A0F2A955-22F0-45BF-85BE-45080091A6C2}"/>
    <cellStyle name="SAPBEXaggItemX 4 3 3" xfId="12214" xr:uid="{C0CC08CE-1D20-425B-9A59-F1FE02A5B344}"/>
    <cellStyle name="SAPBEXaggItemX 4 3 4" xfId="9969" xr:uid="{2D925DD2-5293-408B-9A01-7E7ADCC7AF4A}"/>
    <cellStyle name="SAPBEXaggItemX 4 4" xfId="2651" xr:uid="{65D19725-B170-4FA1-8ED7-091E002CAF3D}"/>
    <cellStyle name="SAPBEXaggItemX 4 4 2" xfId="6892" xr:uid="{A00385B2-F87D-4412-82BB-556329CC1DD6}"/>
    <cellStyle name="SAPBEXaggItemX 4 4 3" xfId="8318" xr:uid="{D7252C21-156E-4619-B061-64B761F8F8F2}"/>
    <cellStyle name="SAPBEXaggItemX 4 4 4" xfId="9476" xr:uid="{017A3BB0-5707-4248-B533-157A4D74A6E5}"/>
    <cellStyle name="SAPBEXaggItemX 4 5" xfId="5593" xr:uid="{6D7413B4-3127-4135-80CB-DB8BD0C00E95}"/>
    <cellStyle name="SAPBEXaggItemX 4 6" xfId="4618" xr:uid="{8C6CCADC-9783-4378-A491-162FBFFF3F4E}"/>
    <cellStyle name="SAPBEXaggItemX 4 7" xfId="9610" xr:uid="{C1B79D24-2848-4F64-BAF0-9D67F781B4CF}"/>
    <cellStyle name="SAPBEXaggItemX 4 8" xfId="12705" xr:uid="{332D637D-0EA7-4307-A2A8-FD598C289DB5}"/>
    <cellStyle name="SAPBEXaggItemX 5" xfId="1320" xr:uid="{0CC8AC30-65EE-4D4D-AF0F-8825194B3B2D}"/>
    <cellStyle name="SAPBEXaggItemX 5 2" xfId="1321" xr:uid="{B91A6D06-E9FF-403B-8044-26CB188ADC6A}"/>
    <cellStyle name="SAPBEXaggItemX 5 2 2" xfId="2654" xr:uid="{B106FF41-C13B-44A2-9D03-FD3F691BF923}"/>
    <cellStyle name="SAPBEXaggItemX 5 2 2 2" xfId="6895" xr:uid="{0B2F743A-0170-48F8-B089-E1622A554AA3}"/>
    <cellStyle name="SAPBEXaggItemX 5 2 2 3" xfId="5017" xr:uid="{A3E59288-59DD-4C57-B405-A5E43EC8472D}"/>
    <cellStyle name="SAPBEXaggItemX 5 2 2 4" xfId="12963" xr:uid="{964D805C-C300-4208-BCAE-EBB6C5688349}"/>
    <cellStyle name="SAPBEXaggItemX 5 2 3" xfId="5596" xr:uid="{8621A1C1-8C42-4BB3-B78A-2F54EA9438F9}"/>
    <cellStyle name="SAPBEXaggItemX 5 2 4" xfId="4616" xr:uid="{7B773A6D-1149-419E-B4EE-4CB3E51EF13C}"/>
    <cellStyle name="SAPBEXaggItemX 5 2 5" xfId="9609" xr:uid="{727BC2EB-FAC7-4A79-9526-BA8006B3E073}"/>
    <cellStyle name="SAPBEXaggItemX 5 2 6" xfId="13428" xr:uid="{C4DAB2A6-9D1F-40F6-813D-B8E04F15934F}"/>
    <cellStyle name="SAPBEXaggItemX 5 3" xfId="2653" xr:uid="{7472DEF1-D0E1-4FD9-8A5D-C526F05F8455}"/>
    <cellStyle name="SAPBEXaggItemX 5 3 2" xfId="6894" xr:uid="{D8903EE4-BE88-41B7-9F3A-F545C630E60B}"/>
    <cellStyle name="SAPBEXaggItemX 5 3 3" xfId="5016" xr:uid="{AE3A7CDD-85AA-43C9-9CD5-3538FF6D3BDC}"/>
    <cellStyle name="SAPBEXaggItemX 5 3 4" xfId="10222" xr:uid="{FE0DC6C4-0146-42F3-B9CC-1C1B6AD6175C}"/>
    <cellStyle name="SAPBEXaggItemX 5 4" xfId="5595" xr:uid="{AF70092B-66D7-4655-81A8-78D57D648A93}"/>
    <cellStyle name="SAPBEXaggItemX 5 5" xfId="4617" xr:uid="{89E311FB-13C3-439F-94FA-BBC53EEB8046}"/>
    <cellStyle name="SAPBEXaggItemX 5 6" xfId="9424" xr:uid="{48DAB701-1A12-47E2-B828-C6D74E19FF44}"/>
    <cellStyle name="SAPBEXaggItemX 5 7" xfId="12704" xr:uid="{662E5D27-8585-417F-BF0F-2B14CB643406}"/>
    <cellStyle name="SAPBEXaggItemX 6" xfId="1322" xr:uid="{BA1C0055-C70C-4AE3-BCF2-FC0AF84AF41F}"/>
    <cellStyle name="SAPBEXaggItemX 6 2" xfId="1323" xr:uid="{808D36BE-8B39-48EF-89C4-7C4BF5DD7ADF}"/>
    <cellStyle name="SAPBEXaggItemX 6 2 2" xfId="2656" xr:uid="{C09171DB-AE28-4732-9723-CED31DCF7BF5}"/>
    <cellStyle name="SAPBEXaggItemX 6 2 2 2" xfId="6897" xr:uid="{133C864E-B608-4501-B840-3CB36C67D6F7}"/>
    <cellStyle name="SAPBEXaggItemX 6 2 2 3" xfId="5019" xr:uid="{21D66F09-ADD9-41D7-8BC8-A657B43696B3}"/>
    <cellStyle name="SAPBEXaggItemX 6 2 2 4" xfId="12962" xr:uid="{2CD52472-9574-41C0-8007-144F37A75B89}"/>
    <cellStyle name="SAPBEXaggItemX 6 2 3" xfId="5598" xr:uid="{72B3400F-C473-473A-B41D-89778A6322FF}"/>
    <cellStyle name="SAPBEXaggItemX 6 2 4" xfId="4614" xr:uid="{AFC9FD62-27DC-42EF-9E28-BCC00AE49612}"/>
    <cellStyle name="SAPBEXaggItemX 6 2 5" xfId="9607" xr:uid="{D8DC5B24-52BD-4060-8423-7B09F91B07DC}"/>
    <cellStyle name="SAPBEXaggItemX 6 2 6" xfId="11816" xr:uid="{05F2BEFB-C2ED-4D48-966C-5B310B5D0347}"/>
    <cellStyle name="SAPBEXaggItemX 6 3" xfId="2655" xr:uid="{EB44DF12-AD68-4011-85B0-21C9C4FD5BB8}"/>
    <cellStyle name="SAPBEXaggItemX 6 3 2" xfId="6896" xr:uid="{A1A4257A-889A-4DAA-9FAE-D49CF2B5DA37}"/>
    <cellStyle name="SAPBEXaggItemX 6 3 3" xfId="5018" xr:uid="{9772D23A-80FE-40D5-9416-52671466DD16}"/>
    <cellStyle name="SAPBEXaggItemX 6 3 4" xfId="10221" xr:uid="{48A42833-AE4F-4CA7-805D-5CDF01BF3693}"/>
    <cellStyle name="SAPBEXaggItemX 6 4" xfId="5597" xr:uid="{04BABDA3-3303-4D37-A78A-FBE0AE0D8991}"/>
    <cellStyle name="SAPBEXaggItemX 6 5" xfId="4615" xr:uid="{4C580B77-65A0-4845-AC77-C443E45154AB}"/>
    <cellStyle name="SAPBEXaggItemX 6 6" xfId="9608" xr:uid="{50633121-D707-4D01-A381-F55D7CE96B54}"/>
    <cellStyle name="SAPBEXaggItemX 6 7" xfId="12703" xr:uid="{EFCDEB11-E04D-40E1-9847-242BCC31605B}"/>
    <cellStyle name="SAPBEXaggItemX 7" xfId="1324" xr:uid="{6C8F6182-A736-47A8-8371-A35A4D27BAAE}"/>
    <cellStyle name="SAPBEXaggItemX 7 2" xfId="1325" xr:uid="{E60A4CE5-9EC0-4DCF-B4F1-708A628E1A33}"/>
    <cellStyle name="SAPBEXaggItemX 7 2 2" xfId="2658" xr:uid="{8D890D49-84BD-4BE7-95F8-7ADB8390D143}"/>
    <cellStyle name="SAPBEXaggItemX 7 2 2 2" xfId="6899" xr:uid="{C22110B8-EFB3-41CB-AFC1-94D30D534707}"/>
    <cellStyle name="SAPBEXaggItemX 7 2 2 3" xfId="5021" xr:uid="{288CFC52-EB06-4AEB-9AA1-F2B48A0C78B8}"/>
    <cellStyle name="SAPBEXaggItemX 7 2 2 4" xfId="9663" xr:uid="{0EFF7EAA-0890-4FCD-93B1-AF3B58A727EA}"/>
    <cellStyle name="SAPBEXaggItemX 7 2 3" xfId="5600" xr:uid="{252F9FDC-6637-45A8-91F3-6EEB8DDFD2EE}"/>
    <cellStyle name="SAPBEXaggItemX 7 2 4" xfId="4612" xr:uid="{E2D99398-1B9B-4177-AA0D-5EF1FFB752EF}"/>
    <cellStyle name="SAPBEXaggItemX 7 2 5" xfId="9605" xr:uid="{F5D925C2-F3EE-49CA-8E8E-05C91105379F}"/>
    <cellStyle name="SAPBEXaggItemX 7 2 6" xfId="12702" xr:uid="{B74595B6-0347-4300-8613-AC9141990EA6}"/>
    <cellStyle name="SAPBEXaggItemX 7 3" xfId="2657" xr:uid="{DA816E2D-0420-4BE7-8D25-7F9E7F477B24}"/>
    <cellStyle name="SAPBEXaggItemX 7 3 2" xfId="6898" xr:uid="{BCD744FA-E71B-4EB3-8484-47B5D91D1AEE}"/>
    <cellStyle name="SAPBEXaggItemX 7 3 3" xfId="5020" xr:uid="{B070861B-9AE3-4337-ADA8-060D4CC686AF}"/>
    <cellStyle name="SAPBEXaggItemX 7 3 4" xfId="10220" xr:uid="{CB3CFAF0-0BBA-4388-A7F0-E52751521190}"/>
    <cellStyle name="SAPBEXaggItemX 7 4" xfId="5599" xr:uid="{86302F2C-32BB-44A7-8CCC-992B233A2D69}"/>
    <cellStyle name="SAPBEXaggItemX 7 5" xfId="4613" xr:uid="{420987D8-1DD4-479F-8CF4-A12AACE43B94}"/>
    <cellStyle name="SAPBEXaggItemX 7 6" xfId="9606" xr:uid="{3894DB90-F717-4306-8779-ADF80F3CB13A}"/>
    <cellStyle name="SAPBEXaggItemX 7 7" xfId="13427" xr:uid="{60926A2C-E7E5-4B01-8F8A-5D7AC7F7F0E3}"/>
    <cellStyle name="SAPBEXaggItemX 8" xfId="1326" xr:uid="{63C0430D-DFFF-4DD6-9636-8340070B5A77}"/>
    <cellStyle name="SAPBEXaggItemX 8 2" xfId="2659" xr:uid="{6ACF74AD-667A-437E-89FE-7410156B65FF}"/>
    <cellStyle name="SAPBEXaggItemX 8 2 2" xfId="6900" xr:uid="{10A00B8A-A9EA-4B27-BAFA-2FD27C2B7F74}"/>
    <cellStyle name="SAPBEXaggItemX 8 2 3" xfId="10452" xr:uid="{1B079685-412D-457A-B0A1-5C2C9922339C}"/>
    <cellStyle name="SAPBEXaggItemX 8 2 4" xfId="10219" xr:uid="{9F226CA3-14BA-4BC3-802B-8B29E405501D}"/>
    <cellStyle name="SAPBEXaggItemX 8 3" xfId="5601" xr:uid="{FEBB36B9-034D-4671-A2B3-0ABADC372940}"/>
    <cellStyle name="SAPBEXaggItemX 8 4" xfId="4611" xr:uid="{B684CF2B-085D-47D7-BD88-1E83B953D9B4}"/>
    <cellStyle name="SAPBEXaggItemX 8 5" xfId="9604" xr:uid="{127F934B-0A0F-480C-8927-86FDFA4C63C4}"/>
    <cellStyle name="SAPBEXaggItemX 8 6" xfId="13426" xr:uid="{DB0C6C29-DC40-4185-BAB5-5DD57865D141}"/>
    <cellStyle name="SAPBEXaggItemX 9" xfId="1327" xr:uid="{A2AC2C2C-23BF-49B9-B995-377AAE821B9C}"/>
    <cellStyle name="SAPBEXaggItemX 9 2" xfId="2660" xr:uid="{BE8F2B7C-3720-4A46-ACA9-0C372FBBDA60}"/>
    <cellStyle name="SAPBEXaggItemX 9 2 2" xfId="6901" xr:uid="{4243B869-9888-4E4C-9594-65CA8E83A412}"/>
    <cellStyle name="SAPBEXaggItemX 9 2 3" xfId="5022" xr:uid="{A8264FB0-28A8-4752-B937-72DFB3817F0D}"/>
    <cellStyle name="SAPBEXaggItemX 9 2 4" xfId="12961" xr:uid="{CFC9E8FF-CC61-4DAD-8C3F-B4641FC3BE7A}"/>
    <cellStyle name="SAPBEXaggItemX 9 3" xfId="5602" xr:uid="{253DF096-4109-4601-8E24-905915340405}"/>
    <cellStyle name="SAPBEXaggItemX 9 4" xfId="4610" xr:uid="{9DF581EE-ECD1-436E-A031-0A4C72B5F15F}"/>
    <cellStyle name="SAPBEXaggItemX 9 5" xfId="9603" xr:uid="{F0AC94DE-CD05-49A7-BCF1-6E50D862287C}"/>
    <cellStyle name="SAPBEXaggItemX 9 6" xfId="12701" xr:uid="{9732C72B-CC68-4CA7-B241-39F96E0F5DC0}"/>
    <cellStyle name="SAPBEXaggItemX_2009 Fleet segmentation" xfId="4105" xr:uid="{60414302-07FC-4396-B113-354432BD4888}"/>
    <cellStyle name="SAPBEXchaText" xfId="119" xr:uid="{7C5C2157-2287-4166-ADF9-FF44D31A5154}"/>
    <cellStyle name="SAPBEXchaText 10" xfId="2444" xr:uid="{68140478-87F7-4F3E-AAB5-BB4F1C0C8F0C}"/>
    <cellStyle name="SAPBEXchaText 10 2" xfId="6685" xr:uid="{FD706A76-B303-4583-83C7-035CDD793F74}"/>
    <cellStyle name="SAPBEXchaText 10 3" xfId="4424" xr:uid="{E1C41378-1A30-4817-9865-8ACDA53218BA}"/>
    <cellStyle name="SAPBEXchaText 10 4" xfId="10900" xr:uid="{9AFEB8A8-744C-4EAB-933E-9086C4E122CD}"/>
    <cellStyle name="SAPBEXchaText 11" xfId="4441" xr:uid="{2033D625-4F31-40CC-82CD-56B1531799F7}"/>
    <cellStyle name="SAPBEXchaText 12" xfId="5503" xr:uid="{8BA051B9-1B20-4422-809D-E8CB63514648}"/>
    <cellStyle name="SAPBEXchaText 13" xfId="10353" xr:uid="{B76FFF1D-9EEB-415C-BBA7-3DB5FC8E9025}"/>
    <cellStyle name="SAPBEXchaText 14" xfId="13928" xr:uid="{0D3BED6D-2398-4763-BF14-A29B429E76B3}"/>
    <cellStyle name="SAPBEXchaText 2" xfId="120" xr:uid="{CA797779-7893-4DB7-831D-A61FF5146D4E}"/>
    <cellStyle name="SAPBEXchaText 2 2" xfId="121" xr:uid="{90F04130-D9B8-4FF0-8367-C4C6181B096B}"/>
    <cellStyle name="SAPBEXchaText 2 2 2" xfId="3679" xr:uid="{69D6DE65-C808-4364-9FDB-75C5E97F3BA6}"/>
    <cellStyle name="SAPBEXchaText 2 2 2 2" xfId="7920" xr:uid="{F300CDF4-559A-4FEC-ACEE-72A0925794F4}"/>
    <cellStyle name="SAPBEXchaText 2 2 2 3" xfId="11824" xr:uid="{A5649675-2644-4FE7-829C-79FAB1CD5690}"/>
    <cellStyle name="SAPBEXchaText 2 2 2 4" xfId="13619" xr:uid="{A9FC9093-7DEE-458A-A638-13135DF7D57A}"/>
    <cellStyle name="SAPBEXchaText 2 2 3" xfId="2446" xr:uid="{0495C375-0CDA-4308-9034-3328D6FAE5AD}"/>
    <cellStyle name="SAPBEXchaText 2 2 3 2" xfId="6687" xr:uid="{5B8212F1-C235-4DE9-B92F-15621A977730}"/>
    <cellStyle name="SAPBEXchaText 2 2 3 3" xfId="7906" xr:uid="{3E2EC31F-2EF6-4F36-B64C-8520F19D7AC4}"/>
    <cellStyle name="SAPBEXchaText 2 2 3 4" xfId="13031" xr:uid="{69DE2BBC-E366-4296-A6B5-E8A329610612}"/>
    <cellStyle name="SAPBEXchaText 2 2 4" xfId="4443" xr:uid="{869E62F1-6018-4127-9BF1-EEEB1B97F2A1}"/>
    <cellStyle name="SAPBEXchaText 2 2 5" xfId="5501" xr:uid="{59A3E539-7BAF-4F7C-921D-2E37F8850CB8}"/>
    <cellStyle name="SAPBEXchaText 2 2 6" xfId="10351" xr:uid="{DD60A6A5-309B-4A3F-B64F-A98EA1D057AE}"/>
    <cellStyle name="SAPBEXchaText 2 2 7" xfId="13926" xr:uid="{460D4ADA-C091-4D20-B2DA-1FCEC3767250}"/>
    <cellStyle name="SAPBEXchaText 2 3" xfId="3678" xr:uid="{7214C8FE-F34A-45F9-B532-6EE4CB75B704}"/>
    <cellStyle name="SAPBEXchaText 2 3 2" xfId="4268" xr:uid="{B31C0269-0C29-4D51-9144-9583799E15D2}"/>
    <cellStyle name="SAPBEXchaText 2 3 2 2" xfId="8502" xr:uid="{76DA3178-4390-4DAD-96BA-7B2540DB3D12}"/>
    <cellStyle name="SAPBEXchaText 2 3 2 3" xfId="10945" xr:uid="{516EFD7B-04AC-4DCD-B98E-B299F731F0AF}"/>
    <cellStyle name="SAPBEXchaText 2 3 2 4" xfId="12372" xr:uid="{BA18AE57-953C-435A-B691-596B6DF1A207}"/>
    <cellStyle name="SAPBEXchaText 2 3 2 5" xfId="9356" xr:uid="{A57FCAB4-5D17-4D56-98D6-A138947CD63D}"/>
    <cellStyle name="SAPBEXchaText 2 3 3" xfId="7919" xr:uid="{C18CD840-63E7-404B-A019-91DF605236A3}"/>
    <cellStyle name="SAPBEXchaText 2 3 4" xfId="10392" xr:uid="{EE188220-40D5-43E1-8E13-E94E04D968E9}"/>
    <cellStyle name="SAPBEXchaText 2 3 5" xfId="11823" xr:uid="{91987B37-EA6C-48DE-8F4D-B5E775824679}"/>
    <cellStyle name="SAPBEXchaText 2 3 6" xfId="13620" xr:uid="{67A64A0A-749C-4BDA-963B-1A6E91D8617D}"/>
    <cellStyle name="SAPBEXchaText 2 4" xfId="2445" xr:uid="{D3FD2E6F-3D46-427C-BBC3-60A72F08A072}"/>
    <cellStyle name="SAPBEXchaText 2 4 2" xfId="6686" xr:uid="{31C8BCCD-3811-4192-A666-3737CA506FB2}"/>
    <cellStyle name="SAPBEXchaText 2 4 3" xfId="5422" xr:uid="{05BC3BF4-CFFB-453D-94C7-6199D94C0266}"/>
    <cellStyle name="SAPBEXchaText 2 4 4" xfId="12817" xr:uid="{29293605-B789-4B81-A78D-204597B02EB0}"/>
    <cellStyle name="SAPBEXchaText 2 5" xfId="4442" xr:uid="{F33FC2B6-CA19-4838-B757-5DB396C252E1}"/>
    <cellStyle name="SAPBEXchaText 2 6" xfId="5502" xr:uid="{AD9DE033-0DAA-4D17-9B88-3D66F2AD721C}"/>
    <cellStyle name="SAPBEXchaText 2 7" xfId="10352" xr:uid="{4E264340-2E6A-4A31-A79F-EE26365D1FA6}"/>
    <cellStyle name="SAPBEXchaText 2 8" xfId="13927" xr:uid="{A43BB616-C505-4439-A64D-C98995F0C6A3}"/>
    <cellStyle name="SAPBEXchaText 3" xfId="122" xr:uid="{EEADFB73-B63C-4684-8827-9F8A41ED59A4}"/>
    <cellStyle name="SAPBEXchaText 3 2" xfId="4106" xr:uid="{E2019084-0D3A-44B0-BAC2-5DA080C234A3}"/>
    <cellStyle name="SAPBEXchaText 3 3" xfId="2557" xr:uid="{22B5FBA4-4A94-4049-AD65-B4A29F5DBC9E}"/>
    <cellStyle name="SAPBEXchaText 3 3 2" xfId="6798" xr:uid="{3D359408-B887-4B69-B512-585509624EC7}"/>
    <cellStyle name="SAPBEXchaText 3 3 3" xfId="9522" xr:uid="{4FE38923-8ABD-4FCE-A457-FBA60AC45023}"/>
    <cellStyle name="SAPBEXchaText 3 3 4" xfId="4965" xr:uid="{B6D38CC1-B386-470D-8094-E40749CEF690}"/>
    <cellStyle name="SAPBEXchaText 3 3 5" xfId="11895" xr:uid="{0602677D-C257-4787-BB49-464F61CDF21D}"/>
    <cellStyle name="SAPBEXchaText 3 4" xfId="4444" xr:uid="{737E62F4-B590-4B40-BF5A-E518DFF6C501}"/>
    <cellStyle name="SAPBEXchaText 3 5" xfId="5500" xr:uid="{E7FDC596-F18A-4C15-B6AC-39482B6CC31B}"/>
    <cellStyle name="SAPBEXchaText 3 6" xfId="10350" xr:uid="{F88D09FE-4D76-4859-AFCE-2F954AB84E4B}"/>
    <cellStyle name="SAPBEXchaText 3 7" xfId="12863" xr:uid="{90C12091-6A5F-4E7B-A1EC-DECD90F2A160}"/>
    <cellStyle name="SAPBEXchaText 4" xfId="123" xr:uid="{C1E36DAC-CECE-455D-92EB-9BDF3973FE17}"/>
    <cellStyle name="SAPBEXchaText 4 2" xfId="4107" xr:uid="{A13ADD78-AFDC-4CDD-AFCC-B315C89598BE}"/>
    <cellStyle name="SAPBEXchaText 4 2 2" xfId="4290" xr:uid="{E473F4AF-1718-4084-8B67-6951D60F9DCA}"/>
    <cellStyle name="SAPBEXchaText 4 2 2 2" xfId="8524" xr:uid="{DD4F7005-F1A5-4873-889E-9801F4EB13D3}"/>
    <cellStyle name="SAPBEXchaText 4 2 2 3" xfId="10967" xr:uid="{91857B16-7EBC-4EAE-8D5F-F344D09F7ED3}"/>
    <cellStyle name="SAPBEXchaText 4 2 2 4" xfId="12394" xr:uid="{5743409C-3053-4511-9360-F21A15CE85DD}"/>
    <cellStyle name="SAPBEXchaText 4 2 2 5" xfId="12099" xr:uid="{7427ECA6-01E9-4883-A80D-46BF471CE8DD}"/>
    <cellStyle name="SAPBEXchaText 4 2 3" xfId="8343" xr:uid="{25138173-6DB4-4BB2-A182-06CF82BC752C}"/>
    <cellStyle name="SAPBEXchaText 4 2 4" xfId="10792" xr:uid="{CFFE2941-A9C7-4BFF-94E3-A5D953EC0DD6}"/>
    <cellStyle name="SAPBEXchaText 4 2 5" xfId="12216" xr:uid="{712C01A5-1E77-4BB3-B4A2-F28D50479F41}"/>
    <cellStyle name="SAPBEXchaText 4 2 6" xfId="12193" xr:uid="{E5BBEAB5-CD42-40EA-BDE0-4DDA3306B223}"/>
    <cellStyle name="SAPBEXchaText 4 3" xfId="2448" xr:uid="{ADFE7372-C735-4481-A479-EF0A9DEFB4B1}"/>
    <cellStyle name="SAPBEXchaText 4 3 2" xfId="6689" xr:uid="{B08B95B8-77A3-4C82-8AB2-8D350C3676E9}"/>
    <cellStyle name="SAPBEXchaText 4 3 3" xfId="8309" xr:uid="{243D3CF9-1EAA-4E9C-82E2-25F36D43C67D}"/>
    <cellStyle name="SAPBEXchaText 4 3 4" xfId="9483" xr:uid="{7EC832D8-64FF-43DD-8E3F-BB45C5CB4F79}"/>
    <cellStyle name="SAPBEXchaText 4 4" xfId="4445" xr:uid="{52F7F538-7E3B-4F27-A015-F6A8CF4A7477}"/>
    <cellStyle name="SAPBEXchaText 4 5" xfId="5499" xr:uid="{1916E695-5824-4804-8315-51B9C40E81BE}"/>
    <cellStyle name="SAPBEXchaText 4 6" xfId="10349" xr:uid="{C5A47CF1-42FA-40E0-B642-485D53B01231}"/>
    <cellStyle name="SAPBEXchaText 4 7" xfId="9947" xr:uid="{3A8BAB5C-FD57-4143-9C51-99A796857316}"/>
    <cellStyle name="SAPBEXchaText 5" xfId="124" xr:uid="{0805E074-EC53-40E3-86D0-A1D4CF2B3C18}"/>
    <cellStyle name="SAPBEXchaText 5 2" xfId="4108" xr:uid="{E64B7D72-5FC0-415B-A937-9B3B464B0CB6}"/>
    <cellStyle name="SAPBEXchaText 5 2 2" xfId="8344" xr:uid="{546ED402-7F26-40C3-B578-58EA7FA9506A}"/>
    <cellStyle name="SAPBEXchaText 5 2 3" xfId="12217" xr:uid="{94224492-37A0-4C61-9FE7-5A27D2817011}"/>
    <cellStyle name="SAPBEXchaText 5 2 4" xfId="9381" xr:uid="{D3F36C48-35F1-4B59-A754-91FFB225F004}"/>
    <cellStyle name="SAPBEXchaText 5 3" xfId="2449" xr:uid="{4C0BC04B-9567-48FC-A5EE-AF1DFB6740F3}"/>
    <cellStyle name="SAPBEXchaText 5 3 2" xfId="6690" xr:uid="{C8424BAB-9A54-4DED-A134-5C5F70B70324}"/>
    <cellStyle name="SAPBEXchaText 5 3 3" xfId="8310" xr:uid="{DFAC9E80-EE1C-424C-84D0-92BF11CDE988}"/>
    <cellStyle name="SAPBEXchaText 5 3 4" xfId="9671" xr:uid="{F7BD65AB-0E36-4E16-BADF-79D68903FB3D}"/>
    <cellStyle name="SAPBEXchaText 5 4" xfId="4446" xr:uid="{929E7B92-940F-40A0-97F1-C4F56B867EDB}"/>
    <cellStyle name="SAPBEXchaText 5 5" xfId="5498" xr:uid="{322A6A7D-6AEB-4778-81C8-E71E8C27CAC8}"/>
    <cellStyle name="SAPBEXchaText 5 6" xfId="10348" xr:uid="{88B2BEBD-DC87-4DC2-8F72-F0892AC39E24}"/>
    <cellStyle name="SAPBEXchaText 5 7" xfId="9948" xr:uid="{EBEB89B4-6EE1-4F86-BC1C-8EFBF9AB171F}"/>
    <cellStyle name="SAPBEXchaText 6" xfId="4109" xr:uid="{32D38165-7B08-4DF1-84A8-C67D2FF9CE3F}"/>
    <cellStyle name="SAPBEXchaText 6 2" xfId="4291" xr:uid="{F873DF4F-1B2C-47AA-9DD9-35B3A7ECE407}"/>
    <cellStyle name="SAPBEXchaText 6 2 2" xfId="8525" xr:uid="{9B8F83E7-D2A4-4B9D-A04A-EE966B63B6D1}"/>
    <cellStyle name="SAPBEXchaText 6 2 3" xfId="10968" xr:uid="{857985B2-D418-4558-B909-3074AF2F3F1A}"/>
    <cellStyle name="SAPBEXchaText 6 2 4" xfId="12395" xr:uid="{50F728ED-691D-45F5-972D-239AAF3A4747}"/>
    <cellStyle name="SAPBEXchaText 6 2 5" xfId="12100" xr:uid="{22069B9C-B84B-4AC8-8C78-BFC7D11E432B}"/>
    <cellStyle name="SAPBEXchaText 6 3" xfId="8345" xr:uid="{6E5C600E-6671-4877-BAF7-3AC7FA709299}"/>
    <cellStyle name="SAPBEXchaText 6 4" xfId="10794" xr:uid="{9BE22622-AFAF-40E7-A0C9-8861445155CC}"/>
    <cellStyle name="SAPBEXchaText 6 5" xfId="12218" xr:uid="{7963E163-55F1-4BAB-A553-9052967C1EB8}"/>
    <cellStyle name="SAPBEXchaText 6 6" xfId="9691" xr:uid="{DEBD093B-E4DB-4E71-B7AE-7C158D39E6DF}"/>
    <cellStyle name="SAPBEXchaText 7" xfId="4110" xr:uid="{952F3162-8FD3-4819-8524-B56A93EA83E7}"/>
    <cellStyle name="SAPBEXchaText 7 2" xfId="4292" xr:uid="{77A07B69-0E21-45FC-8DC9-E9585808B302}"/>
    <cellStyle name="SAPBEXchaText 7 2 2" xfId="8526" xr:uid="{28B9782E-1635-48FA-8349-E9FB5EE31D35}"/>
    <cellStyle name="SAPBEXchaText 7 2 3" xfId="10969" xr:uid="{26EBE646-6643-472C-A9E9-506EC9286583}"/>
    <cellStyle name="SAPBEXchaText 7 2 4" xfId="12396" xr:uid="{1FF5A6B0-45C4-4F95-B4C8-BFB385186408}"/>
    <cellStyle name="SAPBEXchaText 7 2 5" xfId="10367" xr:uid="{96473EA1-E42D-46EB-A235-5C0FC2D01714}"/>
    <cellStyle name="SAPBEXchaText 7 3" xfId="8346" xr:uid="{B94DE3DB-B243-4E4C-93D3-A336A3E209DE}"/>
    <cellStyle name="SAPBEXchaText 7 4" xfId="10795" xr:uid="{52CF2599-E621-4759-9B53-4BB0791A9D16}"/>
    <cellStyle name="SAPBEXchaText 7 5" xfId="12219" xr:uid="{3694E991-8443-4B1A-BC40-335898E7ECF6}"/>
    <cellStyle name="SAPBEXchaText 7 6" xfId="9688" xr:uid="{A571554C-E486-43B8-8D12-E1A3CE9D8DE5}"/>
    <cellStyle name="SAPBEXchaText 8" xfId="4111" xr:uid="{D950578E-FF38-4241-B7A9-BE58F12BF215}"/>
    <cellStyle name="SAPBEXchaText 8 2" xfId="4293" xr:uid="{E7F4E1B7-76AD-42B7-A478-F51A739DEA0A}"/>
    <cellStyle name="SAPBEXchaText 8 2 2" xfId="8527" xr:uid="{C174A915-7930-4A10-BC7A-0799DB2E4210}"/>
    <cellStyle name="SAPBEXchaText 8 2 3" xfId="10970" xr:uid="{4B11D80B-B788-4B7C-AF10-CDC03FC06AF7}"/>
    <cellStyle name="SAPBEXchaText 8 2 4" xfId="12397" xr:uid="{3AA844FC-D247-4FDD-92A3-AAEBE8FA6677}"/>
    <cellStyle name="SAPBEXchaText 8 2 5" xfId="12101" xr:uid="{C47EDCD9-25B9-40C3-89CD-BB149B8DFF18}"/>
    <cellStyle name="SAPBEXchaText 8 3" xfId="8347" xr:uid="{2E8D92FD-DA68-466C-92A4-9CC14A83BE17}"/>
    <cellStyle name="SAPBEXchaText 8 4" xfId="10796" xr:uid="{938AAAFC-1517-498E-BFB0-35F6A0080A61}"/>
    <cellStyle name="SAPBEXchaText 8 5" xfId="12220" xr:uid="{CFC86B48-1274-471A-A4E3-C1DC4471E0BA}"/>
    <cellStyle name="SAPBEXchaText 8 6" xfId="5398" xr:uid="{584F9A60-293F-452A-954D-F3F463953C6E}"/>
    <cellStyle name="SAPBEXchaText 9" xfId="3660" xr:uid="{F2022882-923D-4018-B931-0F65A9F83A5F}"/>
    <cellStyle name="SAPBEXchaText_(chuck) OpEx On-going GRC Forecast Sum 4-20-10" xfId="1328" xr:uid="{937DCBB0-7D8B-4EA7-AE21-D1B22789BC2E}"/>
    <cellStyle name="SAPBEXexcBad" xfId="2427" xr:uid="{7667AEEE-C0FD-44E7-8D2E-EFDCF474A5A8}"/>
    <cellStyle name="SAPBEXexcBad7" xfId="125" xr:uid="{39C42AF4-6993-4674-A3EC-57884D3DDD97}"/>
    <cellStyle name="SAPBEXexcBad7 10" xfId="1329" xr:uid="{C4DC0960-B084-427C-89A0-439CFC53B8C4}"/>
    <cellStyle name="SAPBEXexcBad7 10 2" xfId="2661" xr:uid="{40565660-C4BA-402A-BBDA-1536780AA6F2}"/>
    <cellStyle name="SAPBEXexcBad7 10 2 2" xfId="6902" xr:uid="{5F43AC33-47FE-42A0-9490-7483D382217D}"/>
    <cellStyle name="SAPBEXexcBad7 10 2 3" xfId="5023" xr:uid="{F38ED6CE-A9ED-4190-969A-81F117932893}"/>
    <cellStyle name="SAPBEXexcBad7 10 2 4" xfId="13958" xr:uid="{52E73D3C-66F1-4411-998C-75459553E0C0}"/>
    <cellStyle name="SAPBEXexcBad7 10 3" xfId="5604" xr:uid="{E0B47DAD-29A3-4987-AC85-5E9ABA96C2EC}"/>
    <cellStyle name="SAPBEXexcBad7 10 4" xfId="4608" xr:uid="{E2FE0D66-41B9-4CBC-BC68-CEC20D774C16}"/>
    <cellStyle name="SAPBEXexcBad7 10 5" xfId="9601" xr:uid="{DC55CC7F-DD60-4785-93A1-172554F2CC54}"/>
    <cellStyle name="SAPBEXexcBad7 10 6" xfId="13425" xr:uid="{4D6D0760-1E3A-486C-8568-A25BE8A26779}"/>
    <cellStyle name="SAPBEXexcBad7 11" xfId="1330" xr:uid="{6DAA92C8-26F0-40B7-AEB6-71446F10D4F1}"/>
    <cellStyle name="SAPBEXexcBad7 11 2" xfId="2662" xr:uid="{35629114-C5A5-422E-8716-40723361B565}"/>
    <cellStyle name="SAPBEXexcBad7 11 2 2" xfId="6903" xr:uid="{8A91E57F-EF55-4BD8-A7E3-1EC786B02A96}"/>
    <cellStyle name="SAPBEXexcBad7 11 2 3" xfId="5024" xr:uid="{F320F13B-AC31-49A3-82C5-323BD2FEF403}"/>
    <cellStyle name="SAPBEXexcBad7 11 2 4" xfId="13822" xr:uid="{0296484F-40D5-4744-A10B-ED35B32CF4D3}"/>
    <cellStyle name="SAPBEXexcBad7 11 3" xfId="5605" xr:uid="{4DAE7B18-6C79-434E-B301-DD3016C3BC0C}"/>
    <cellStyle name="SAPBEXexcBad7 11 4" xfId="4607" xr:uid="{A1DEB491-EE99-423E-92A1-7854D444EEE3}"/>
    <cellStyle name="SAPBEXexcBad7 11 5" xfId="9599" xr:uid="{DF3346D3-C223-4295-A3B5-5661E5BB9322}"/>
    <cellStyle name="SAPBEXexcBad7 11 6" xfId="12700" xr:uid="{95DA3A49-62AC-4682-A6E1-A02774F9C4DD}"/>
    <cellStyle name="SAPBEXexcBad7 12" xfId="1331" xr:uid="{25D843B2-8B38-454C-B1CE-5D662C1ADE93}"/>
    <cellStyle name="SAPBEXexcBad7 12 2" xfId="2663" xr:uid="{8BCE02C3-47F1-438D-B949-37F586F26228}"/>
    <cellStyle name="SAPBEXexcBad7 12 2 2" xfId="6904" xr:uid="{234018DF-6B86-4669-ABD4-A5F44602AB14}"/>
    <cellStyle name="SAPBEXexcBad7 12 2 3" xfId="5025" xr:uid="{13F9892D-4730-4E8D-90E3-A5DF397B117F}"/>
    <cellStyle name="SAPBEXexcBad7 12 2 4" xfId="10218" xr:uid="{77033D9E-9AB2-4924-BF35-3F33E645717B}"/>
    <cellStyle name="SAPBEXexcBad7 12 3" xfId="5606" xr:uid="{2708545B-C909-4749-8254-E00F5F2A9FA4}"/>
    <cellStyle name="SAPBEXexcBad7 12 4" xfId="4606" xr:uid="{5EF1F761-E4B1-47AF-BB36-9AE3429EEDA6}"/>
    <cellStyle name="SAPBEXexcBad7 12 5" xfId="9600" xr:uid="{7AE748B3-CAEB-4F62-80AD-D23937527D86}"/>
    <cellStyle name="SAPBEXexcBad7 12 6" xfId="12699" xr:uid="{6FF17295-0066-4510-9CD2-48C7298F61BC}"/>
    <cellStyle name="SAPBEXexcBad7 13" xfId="1332" xr:uid="{AE09A09A-5B23-4CE3-B12D-772BDB88527A}"/>
    <cellStyle name="SAPBEXexcBad7 13 2" xfId="2664" xr:uid="{5F9B80BC-224B-4EF5-8800-724CCF4DC5C8}"/>
    <cellStyle name="SAPBEXexcBad7 13 2 2" xfId="6905" xr:uid="{A6E8910B-471B-4E9D-9978-FAC7A8B68288}"/>
    <cellStyle name="SAPBEXexcBad7 13 2 3" xfId="5026" xr:uid="{22B39751-ADF9-42E1-9A20-F3E45FA9A2A9}"/>
    <cellStyle name="SAPBEXexcBad7 13 2 4" xfId="12960" xr:uid="{8ED2E34C-ECD5-488E-A3EA-D4DE7ED1A773}"/>
    <cellStyle name="SAPBEXexcBad7 13 3" xfId="5607" xr:uid="{103F058D-9845-4AFF-8AFB-7C7800BBCAC6}"/>
    <cellStyle name="SAPBEXexcBad7 13 4" xfId="4605" xr:uid="{6A898255-D15C-4901-AF54-38CF728B2561}"/>
    <cellStyle name="SAPBEXexcBad7 13 5" xfId="9597" xr:uid="{5AC74E0C-F0A3-4ADA-A72B-5851CB9DE0AC}"/>
    <cellStyle name="SAPBEXexcBad7 13 6" xfId="13423" xr:uid="{C7870E3B-D3E9-478E-9258-BD4DA1D10C13}"/>
    <cellStyle name="SAPBEXexcBad7 14" xfId="1333" xr:uid="{877C3C89-5EB4-423B-AD70-6B8AF2C42D41}"/>
    <cellStyle name="SAPBEXexcBad7 14 2" xfId="2665" xr:uid="{7EB5EA66-A611-46E9-A526-E479A39F5196}"/>
    <cellStyle name="SAPBEXexcBad7 14 2 2" xfId="6906" xr:uid="{1BEC7C13-A3D8-4C48-9B5E-BC06584EF79C}"/>
    <cellStyle name="SAPBEXexcBad7 14 2 3" xfId="4356" xr:uid="{EFE54522-C2EF-49E0-B018-12DB97893ADC}"/>
    <cellStyle name="SAPBEXexcBad7 14 2 4" xfId="13957" xr:uid="{FFF5EFE1-C822-4695-AEF0-B20496AF3863}"/>
    <cellStyle name="SAPBEXexcBad7 14 3" xfId="5608" xr:uid="{EA24FE8E-0EAF-4376-9D19-4289D0DFFC63}"/>
    <cellStyle name="SAPBEXexcBad7 14 4" xfId="4604" xr:uid="{D12B8B27-82E5-4F92-AAB9-4870025AB827}"/>
    <cellStyle name="SAPBEXexcBad7 14 5" xfId="10784" xr:uid="{5C40E447-4930-44A8-8255-4FF710E7A37E}"/>
    <cellStyle name="SAPBEXexcBad7 14 6" xfId="13424" xr:uid="{91DFB284-9EE7-4CAB-937E-F7FE574CB395}"/>
    <cellStyle name="SAPBEXexcBad7 15" xfId="1334" xr:uid="{0BD7A4DC-E175-4C7B-8B52-CB7FC207E343}"/>
    <cellStyle name="SAPBEXexcBad7 15 2" xfId="2666" xr:uid="{E00E937B-2038-4ED7-BD32-55D3C5EE8531}"/>
    <cellStyle name="SAPBEXexcBad7 15 2 2" xfId="6907" xr:uid="{BC7B230E-F28D-486B-8081-407098ED060F}"/>
    <cellStyle name="SAPBEXexcBad7 15 2 3" xfId="5473" xr:uid="{EA8573AB-6F0B-43C5-BBAB-DE5788F36D9B}"/>
    <cellStyle name="SAPBEXexcBad7 15 2 4" xfId="13821" xr:uid="{C19673B0-2092-425C-AA7D-21A2B21130C9}"/>
    <cellStyle name="SAPBEXexcBad7 15 3" xfId="5609" xr:uid="{8FAFFEA4-E08B-4EC3-A6B9-64BD6BBFEEE9}"/>
    <cellStyle name="SAPBEXexcBad7 15 4" xfId="4603" xr:uid="{BA8AF700-CC7B-4C34-B541-5077BCDC1955}"/>
    <cellStyle name="SAPBEXexcBad7 15 5" xfId="9598" xr:uid="{1123F32A-5600-4C08-9D8E-6CAB43753473}"/>
    <cellStyle name="SAPBEXexcBad7 15 6" xfId="12698" xr:uid="{5FED3856-AF7C-4853-82AE-DA1EC3CF3CF1}"/>
    <cellStyle name="SAPBEXexcBad7 16" xfId="1335" xr:uid="{C87E4393-6FD1-4773-956A-19011BB35125}"/>
    <cellStyle name="SAPBEXexcBad7 16 2" xfId="2667" xr:uid="{2ACFD80F-8C75-4C4A-A817-9FC7640CCD2F}"/>
    <cellStyle name="SAPBEXexcBad7 16 2 2" xfId="6908" xr:uid="{E52DC13E-508F-41DB-91B4-A7164E8B0A08}"/>
    <cellStyle name="SAPBEXexcBad7 16 2 3" xfId="6650" xr:uid="{C61D3FA1-8189-4856-842A-845126B037BC}"/>
    <cellStyle name="SAPBEXexcBad7 16 2 4" xfId="10217" xr:uid="{CB1846B2-7B3F-44FC-942D-F2D3E76C8418}"/>
    <cellStyle name="SAPBEXexcBad7 16 3" xfId="5610" xr:uid="{EC1E878E-243A-4719-9B6E-254A263AAFDC}"/>
    <cellStyle name="SAPBEXexcBad7 16 4" xfId="4602" xr:uid="{191EC45A-F1C6-4B68-9A17-02AD6BC81BAB}"/>
    <cellStyle name="SAPBEXexcBad7 16 5" xfId="9595" xr:uid="{EA4D2FEE-1F70-42AB-8BC0-357A7BC4F898}"/>
    <cellStyle name="SAPBEXexcBad7 16 6" xfId="12697" xr:uid="{9384EE0F-4B48-4EE8-B3D2-4444C5F8EA11}"/>
    <cellStyle name="SAPBEXexcBad7 17" xfId="1336" xr:uid="{8F77B1E6-142F-4038-9293-011C8AF4B2B9}"/>
    <cellStyle name="SAPBEXexcBad7 17 2" xfId="2668" xr:uid="{5EB954BC-73C6-4E8A-BC11-1EDAA4BD7773}"/>
    <cellStyle name="SAPBEXexcBad7 17 2 2" xfId="6909" xr:uid="{E67D329C-AB5F-4319-8D9E-620DB6375372}"/>
    <cellStyle name="SAPBEXexcBad7 17 2 3" xfId="4558" xr:uid="{B461763C-54EC-4FF4-BD3A-F387C41436B1}"/>
    <cellStyle name="SAPBEXexcBad7 17 2 4" xfId="12958" xr:uid="{5FCE772B-5493-48B0-9E7B-157DFD6784CA}"/>
    <cellStyle name="SAPBEXexcBad7 17 3" xfId="5611" xr:uid="{997AC3F3-8FEB-4646-8E2E-EE935B47BC29}"/>
    <cellStyle name="SAPBEXexcBad7 17 4" xfId="4601" xr:uid="{D36BCE42-AB6B-4BEC-8EC5-BFE7262D5805}"/>
    <cellStyle name="SAPBEXexcBad7 17 5" xfId="9596" xr:uid="{DC622A94-616E-4E1F-BD50-3AFB923EA6AD}"/>
    <cellStyle name="SAPBEXexcBad7 17 6" xfId="13421" xr:uid="{E6E3E576-8DC7-44FB-BAF3-536DF45C862C}"/>
    <cellStyle name="SAPBEXexcBad7 18" xfId="2450" xr:uid="{9C986B6E-D6E7-48F0-ABA2-B9405DB68F7A}"/>
    <cellStyle name="SAPBEXexcBad7 18 2" xfId="6691" xr:uid="{1C801627-EAD7-4E3D-879B-E2EE7D6BA88B}"/>
    <cellStyle name="SAPBEXexcBad7 18 3" xfId="5423" xr:uid="{80614C11-41B4-4A55-AD24-86E029101526}"/>
    <cellStyle name="SAPBEXexcBad7 18 4" xfId="12816" xr:uid="{0542B147-3333-4F4D-A906-B0CB4AD289CC}"/>
    <cellStyle name="SAPBEXexcBad7 19" xfId="4447" xr:uid="{52EB50B1-5CC8-4AC0-8003-218E6285E51B}"/>
    <cellStyle name="SAPBEXexcBad7 2" xfId="126" xr:uid="{F8FF9879-F296-4D2F-AD31-CA98CA64976A}"/>
    <cellStyle name="SAPBEXexcBad7 2 2" xfId="1337" xr:uid="{DFD0FCC5-7354-4334-9DB7-7E3CD56C3F19}"/>
    <cellStyle name="SAPBEXexcBad7 2 2 2" xfId="3680" xr:uid="{AF15B26C-8710-4396-973F-A52C159C7016}"/>
    <cellStyle name="SAPBEXexcBad7 2 2 2 2" xfId="7921" xr:uid="{EB8F204F-E8B4-4620-9E4D-C78AF7873AE2}"/>
    <cellStyle name="SAPBEXexcBad7 2 2 2 3" xfId="11825" xr:uid="{E38B0290-19A7-451A-8603-FA300C363A7C}"/>
    <cellStyle name="SAPBEXexcBad7 2 2 2 4" xfId="13618" xr:uid="{FC68295F-6BC1-42C1-A2B1-6268DE22C9E2}"/>
    <cellStyle name="SAPBEXexcBad7 2 2 3" xfId="2669" xr:uid="{A5A94476-F9E3-4B81-A6AA-E8210C6D75E8}"/>
    <cellStyle name="SAPBEXexcBad7 2 2 3 2" xfId="6910" xr:uid="{4E4EF725-6A17-436E-B848-E635321D21DC}"/>
    <cellStyle name="SAPBEXexcBad7 2 2 3 3" xfId="6664" xr:uid="{6AB1BC5E-F726-4F61-8155-E7D979487F50}"/>
    <cellStyle name="SAPBEXexcBad7 2 2 3 4" xfId="13956" xr:uid="{5C37D1E8-F56C-4F57-A82A-2A96A1B691E7}"/>
    <cellStyle name="SAPBEXexcBad7 2 2 4" xfId="5612" xr:uid="{0FCFC936-218C-442D-A557-C9B11551367A}"/>
    <cellStyle name="SAPBEXexcBad7 2 2 5" xfId="4600" xr:uid="{E78CA17E-3BBC-4274-A781-B6705E9CE397}"/>
    <cellStyle name="SAPBEXexcBad7 2 2 6" xfId="9593" xr:uid="{9E7E9894-BFFC-468A-8280-2A56AAF685F9}"/>
    <cellStyle name="SAPBEXexcBad7 2 2 7" xfId="13422" xr:uid="{B02B7F57-12C2-49E5-BD85-9199E8685257}"/>
    <cellStyle name="SAPBEXexcBad7 2 3" xfId="2571" xr:uid="{A0AF3440-BFFA-4B09-A7AD-150E29BF5B31}"/>
    <cellStyle name="SAPBEXexcBad7 2 3 2" xfId="6812" xr:uid="{4903BC9A-A1E7-45E0-9E74-2FA980C86996}"/>
    <cellStyle name="SAPBEXexcBad7 2 3 3" xfId="9536" xr:uid="{0AE52F1E-D0A8-463E-A6DE-8441B68DB939}"/>
    <cellStyle name="SAPBEXexcBad7 2 3 4" xfId="4974" xr:uid="{68C62F3C-BF45-45A4-9929-9DB57E5B0213}"/>
    <cellStyle name="SAPBEXexcBad7 2 3 5" xfId="12986" xr:uid="{46FD7393-C202-4BD4-A683-02EA572DC887}"/>
    <cellStyle name="SAPBEXexcBad7 2 4" xfId="4448" xr:uid="{5E57E997-0E18-49A8-A9E4-FACAC0B0E618}"/>
    <cellStyle name="SAPBEXexcBad7 2 5" xfId="5115" xr:uid="{21AAAE60-5716-4562-997C-EE7C7D58A5F7}"/>
    <cellStyle name="SAPBEXexcBad7 2 6" xfId="10346" xr:uid="{53EB35F1-44FB-4EB6-8596-544EBF41EBD9}"/>
    <cellStyle name="SAPBEXexcBad7 2 7" xfId="9946" xr:uid="{0833601E-A9CB-48A1-8656-838FE2A8C530}"/>
    <cellStyle name="SAPBEXexcBad7 20" xfId="5497" xr:uid="{A53598D8-E417-4145-A77F-CD57AA6730CE}"/>
    <cellStyle name="SAPBEXexcBad7 21" xfId="10347" xr:uid="{776468B9-EAFC-4A2A-A51D-ED1BE6FB20E6}"/>
    <cellStyle name="SAPBEXexcBad7 22" xfId="9945" xr:uid="{F4990DDD-3221-4C4C-B31D-01FDC817C214}"/>
    <cellStyle name="SAPBEXexcBad7 3" xfId="1338" xr:uid="{2C225811-457F-45A9-82CE-19FB4E00A62C}"/>
    <cellStyle name="SAPBEXexcBad7 3 2" xfId="1339" xr:uid="{2FCB0CF6-7E02-4387-ABB8-54E372552965}"/>
    <cellStyle name="SAPBEXexcBad7 3 2 2" xfId="2671" xr:uid="{7AE17257-D77D-4397-B7C9-6F620142720F}"/>
    <cellStyle name="SAPBEXexcBad7 3 2 2 2" xfId="6912" xr:uid="{A45E8D7B-CFF8-4115-B7B0-856288FD9199}"/>
    <cellStyle name="SAPBEXexcBad7 3 2 2 3" xfId="5474" xr:uid="{ED9326D1-6E93-4A76-892D-1ACBA01BF5F4}"/>
    <cellStyle name="SAPBEXexcBad7 3 2 2 4" xfId="12959" xr:uid="{C7E4F97F-0759-4A96-9979-FDC6033B30B1}"/>
    <cellStyle name="SAPBEXexcBad7 3 2 3" xfId="5614" xr:uid="{88B737E5-AFF9-4C41-85A6-49CF8285A981}"/>
    <cellStyle name="SAPBEXexcBad7 3 2 4" xfId="4598" xr:uid="{8E4A9459-8448-41B7-AB45-6FAF31215CF4}"/>
    <cellStyle name="SAPBEXexcBad7 3 2 5" xfId="9591" xr:uid="{29AD4105-C560-4403-89A5-8D662E477C45}"/>
    <cellStyle name="SAPBEXexcBad7 3 2 6" xfId="12695" xr:uid="{DA8CA3FE-4BC4-46EA-904F-397B596F1AE5}"/>
    <cellStyle name="SAPBEXexcBad7 3 3" xfId="2670" xr:uid="{5D9CD598-4EB5-44B5-8A02-7FDA678E3F07}"/>
    <cellStyle name="SAPBEXexcBad7 3 3 2" xfId="6911" xr:uid="{AB4C7AE2-3768-4B9E-A9BF-429A6848540F}"/>
    <cellStyle name="SAPBEXexcBad7 3 3 3" xfId="8319" xr:uid="{DA4835F4-40E9-4D35-8752-59060183FE02}"/>
    <cellStyle name="SAPBEXexcBad7 3 3 4" xfId="13820" xr:uid="{B88E6E33-CE73-4285-ACD6-D131CDABBA43}"/>
    <cellStyle name="SAPBEXexcBad7 3 4" xfId="5613" xr:uid="{88B9D339-D3A8-42CD-BB2C-67D922A157CF}"/>
    <cellStyle name="SAPBEXexcBad7 3 5" xfId="4599" xr:uid="{39A7752C-271F-4135-A8EC-C397BAC5D1BD}"/>
    <cellStyle name="SAPBEXexcBad7 3 6" xfId="9594" xr:uid="{2D7CB92F-1ED9-4FF1-B674-0B91937A4847}"/>
    <cellStyle name="SAPBEXexcBad7 3 7" xfId="12696" xr:uid="{5AEA54DF-72EB-4CE2-9468-EB6457F5BCF4}"/>
    <cellStyle name="SAPBEXexcBad7 4" xfId="1340" xr:uid="{072FF7A9-5F33-4BB3-98A2-55AA21CB6992}"/>
    <cellStyle name="SAPBEXexcBad7 4 2" xfId="1341" xr:uid="{3E228ACF-AA9B-457D-BE24-B11C11C0B076}"/>
    <cellStyle name="SAPBEXexcBad7 4 2 2" xfId="2673" xr:uid="{CCCF507C-83D0-43BF-9598-3FAC5342C5D3}"/>
    <cellStyle name="SAPBEXexcBad7 4 2 2 2" xfId="6914" xr:uid="{DB1946A5-1AA1-471E-9A5E-25DD65F55007}"/>
    <cellStyle name="SAPBEXexcBad7 4 2 2 3" xfId="4365" xr:uid="{8D9C610F-C03A-41B7-A563-4C52B93A6F4F}"/>
    <cellStyle name="SAPBEXexcBad7 4 2 2 4" xfId="10215" xr:uid="{45B91727-CDEA-4BDA-A0A0-B26D11842D1F}"/>
    <cellStyle name="SAPBEXexcBad7 4 2 3" xfId="5616" xr:uid="{FC49EC26-9BC6-4DF6-B10B-77D3C94FCED3}"/>
    <cellStyle name="SAPBEXexcBad7 4 2 4" xfId="4596" xr:uid="{4C57EF01-B2FE-48D6-B58A-C5B365759AEF}"/>
    <cellStyle name="SAPBEXexcBad7 4 2 5" xfId="9592" xr:uid="{D4AD52D3-096F-4709-982A-10FEC3F3E0D2}"/>
    <cellStyle name="SAPBEXexcBad7 4 2 6" xfId="13420" xr:uid="{571CB22F-3A95-493F-8801-5B00EA9CBAFC}"/>
    <cellStyle name="SAPBEXexcBad7 4 3" xfId="4112" xr:uid="{B59C5493-9A49-45E1-A826-AAF5453898D0}"/>
    <cellStyle name="SAPBEXexcBad7 4 3 2" xfId="8348" xr:uid="{E836FB65-E808-458A-BC45-616A42EFC7C3}"/>
    <cellStyle name="SAPBEXexcBad7 4 3 3" xfId="12221" xr:uid="{7130095B-3F22-4C93-B82C-24D4BF240678}"/>
    <cellStyle name="SAPBEXexcBad7 4 3 4" xfId="9967" xr:uid="{936A818C-B7A8-4DE6-99B9-D917D4E4A164}"/>
    <cellStyle name="SAPBEXexcBad7 4 4" xfId="2672" xr:uid="{3B64952C-432A-4A54-AFB3-1FFC2000FEEC}"/>
    <cellStyle name="SAPBEXexcBad7 4 4 2" xfId="6913" xr:uid="{B19552D0-EDFE-488C-A954-C9519CDF0255}"/>
    <cellStyle name="SAPBEXexcBad7 4 4 3" xfId="5475" xr:uid="{39079A7B-1F7D-4C92-980A-1A26CD872E33}"/>
    <cellStyle name="SAPBEXexcBad7 4 4 4" xfId="10216" xr:uid="{12405187-7618-420F-B880-B2087F6F7DC6}"/>
    <cellStyle name="SAPBEXexcBad7 4 5" xfId="5615" xr:uid="{35D67D7A-2551-49C7-A791-C74156446325}"/>
    <cellStyle name="SAPBEXexcBad7 4 6" xfId="4597" xr:uid="{E70CE7D9-592C-44E8-8FCC-CA0D027ECC33}"/>
    <cellStyle name="SAPBEXexcBad7 4 7" xfId="10781" xr:uid="{20BE043F-5947-458D-8DC0-CBDE8B7966FD}"/>
    <cellStyle name="SAPBEXexcBad7 4 8" xfId="13419" xr:uid="{0745CF4D-2284-4416-BE70-45E5BA844E2A}"/>
    <cellStyle name="SAPBEXexcBad7 5" xfId="1342" xr:uid="{0647B07F-764F-4FE0-A1B0-16A827BE4CE5}"/>
    <cellStyle name="SAPBEXexcBad7 5 2" xfId="1343" xr:uid="{4B4441ED-C7C5-4D07-94BC-2C42C9E52219}"/>
    <cellStyle name="SAPBEXexcBad7 5 2 2" xfId="2675" xr:uid="{6EC17984-97D1-4413-932C-B8F70B48C9B9}"/>
    <cellStyle name="SAPBEXexcBad7 5 2 2 2" xfId="6916" xr:uid="{101D0A1B-64D9-422A-A1E1-A9A86A91117D}"/>
    <cellStyle name="SAPBEXexcBad7 5 2 2 3" xfId="5028" xr:uid="{C8758721-DA9C-47EF-9151-A4A1D25ACFEB}"/>
    <cellStyle name="SAPBEXexcBad7 5 2 2 4" xfId="13819" xr:uid="{24F609DE-D086-4047-BB0D-7F63FF6750A4}"/>
    <cellStyle name="SAPBEXexcBad7 5 2 3" xfId="5618" xr:uid="{26A4A401-BD74-4EEF-9ABC-0A88467D7442}"/>
    <cellStyle name="SAPBEXexcBad7 5 2 4" xfId="4594" xr:uid="{0B2A4BC6-1E17-4F28-8C02-14D98408EF89}"/>
    <cellStyle name="SAPBEXexcBad7 5 2 5" xfId="9590" xr:uid="{25A7C698-3C51-4F1D-BDA8-B75070A9F686}"/>
    <cellStyle name="SAPBEXexcBad7 5 2 6" xfId="12693" xr:uid="{2043114F-B39C-4023-9E88-4BAD6E043DD4}"/>
    <cellStyle name="SAPBEXexcBad7 5 3" xfId="4113" xr:uid="{6689CD2B-5DAB-4B2C-8794-F733F649D5B5}"/>
    <cellStyle name="SAPBEXexcBad7 5 3 2" xfId="4294" xr:uid="{B12CED43-9BA0-42CE-A3B2-DE6A8533DA39}"/>
    <cellStyle name="SAPBEXexcBad7 5 3 2 2" xfId="8528" xr:uid="{8AA5C0E4-D737-4EA1-AAED-7C9BA60DF26F}"/>
    <cellStyle name="SAPBEXexcBad7 5 3 2 3" xfId="10971" xr:uid="{AE30EF12-4DBC-4EFC-B556-18C5BB306299}"/>
    <cellStyle name="SAPBEXexcBad7 5 3 2 4" xfId="12398" xr:uid="{A7C51DE8-B9EA-4E1F-9A5E-932001E674E3}"/>
    <cellStyle name="SAPBEXexcBad7 5 3 2 5" xfId="12102" xr:uid="{A97E38B5-3307-4638-8DE2-A7DC3732565B}"/>
    <cellStyle name="SAPBEXexcBad7 5 3 3" xfId="8349" xr:uid="{9E92363D-D6D1-4195-8476-7A3A988EE40C}"/>
    <cellStyle name="SAPBEXexcBad7 5 3 4" xfId="10798" xr:uid="{24257BA6-85D9-4CED-8C6E-5D1894829CB3}"/>
    <cellStyle name="SAPBEXexcBad7 5 3 5" xfId="12222" xr:uid="{1A64AAD0-CACB-48D1-B920-7C682A41C744}"/>
    <cellStyle name="SAPBEXexcBad7 5 3 6" xfId="12459" xr:uid="{C6240C66-7F7B-4821-88F3-714D2E19ECEA}"/>
    <cellStyle name="SAPBEXexcBad7 5 4" xfId="2674" xr:uid="{F100C858-58EC-4E86-8736-B668F42BEA95}"/>
    <cellStyle name="SAPBEXexcBad7 5 4 2" xfId="6915" xr:uid="{2433E8D3-84BF-45C8-BD70-CAE031F18726}"/>
    <cellStyle name="SAPBEXexcBad7 5 4 3" xfId="5027" xr:uid="{70BE6BD8-A461-4ED3-B339-582483C7FE13}"/>
    <cellStyle name="SAPBEXexcBad7 5 4 4" xfId="12956" xr:uid="{3C85FEDD-B647-4FD6-A753-064053A8A164}"/>
    <cellStyle name="SAPBEXexcBad7 5 5" xfId="5617" xr:uid="{E42D4DDE-02D9-4AE8-A460-10D724819236}"/>
    <cellStyle name="SAPBEXexcBad7 5 6" xfId="4595" xr:uid="{AE5AAEB0-11E5-4ADA-AA96-F82E68E77A43}"/>
    <cellStyle name="SAPBEXexcBad7 5 7" xfId="10782" xr:uid="{941CA0AB-E930-489F-BFBA-7800268CD32C}"/>
    <cellStyle name="SAPBEXexcBad7 5 8" xfId="12694" xr:uid="{3A022F01-8DCB-4A24-AFFD-BC7802B031CD}"/>
    <cellStyle name="SAPBEXexcBad7 6" xfId="1344" xr:uid="{CE44946D-FB8B-41DB-A4AC-98C5BB8515FC}"/>
    <cellStyle name="SAPBEXexcBad7 6 2" xfId="1345" xr:uid="{CE6E8C72-24CB-477A-BBCA-157E8825D297}"/>
    <cellStyle name="SAPBEXexcBad7 6 2 2" xfId="2677" xr:uid="{EFC109C7-EC3F-482C-8347-C055C71989A6}"/>
    <cellStyle name="SAPBEXexcBad7 6 2 2 2" xfId="6918" xr:uid="{61382DA4-88C8-4D1B-8FD8-A8D92BF9B3E3}"/>
    <cellStyle name="SAPBEXexcBad7 6 2 2 3" xfId="5030" xr:uid="{497FC09F-FD68-4D0D-AEAC-032CA5BEE39E}"/>
    <cellStyle name="SAPBEXexcBad7 6 2 2 4" xfId="10426" xr:uid="{7F6962C1-278F-41E2-920E-DD51ACBCE283}"/>
    <cellStyle name="SAPBEXexcBad7 6 2 3" xfId="5620" xr:uid="{63D1A685-C736-40E1-AC38-662F4111B1B4}"/>
    <cellStyle name="SAPBEXexcBad7 6 2 4" xfId="4593" xr:uid="{FDD6F1B3-0C82-457F-B9EC-8C3338C0ADEA}"/>
    <cellStyle name="SAPBEXexcBad7 6 2 5" xfId="9423" xr:uid="{9BD5EB67-7B8A-4253-88A6-4A48A6FD52E9}"/>
    <cellStyle name="SAPBEXexcBad7 6 2 6" xfId="13418" xr:uid="{01239C54-2200-420B-BA6E-CE2E25BD4C11}"/>
    <cellStyle name="SAPBEXexcBad7 6 3" xfId="4114" xr:uid="{344DA405-9259-44B2-8B59-6FBBC915D17D}"/>
    <cellStyle name="SAPBEXexcBad7 6 3 2" xfId="4295" xr:uid="{013C8EC9-1932-4896-8EBD-C71354B6E84A}"/>
    <cellStyle name="SAPBEXexcBad7 6 3 2 2" xfId="8529" xr:uid="{FB3A8999-5410-4EA0-99F5-2C506C7F5F4D}"/>
    <cellStyle name="SAPBEXexcBad7 6 3 2 3" xfId="10972" xr:uid="{B29316AA-37BC-4716-91BC-68FDF8B17E1D}"/>
    <cellStyle name="SAPBEXexcBad7 6 3 2 4" xfId="12399" xr:uid="{91E4D0C3-7BDC-4F2F-BA09-F65B10B3CED3}"/>
    <cellStyle name="SAPBEXexcBad7 6 3 2 5" xfId="12103" xr:uid="{7D3CCB0A-2276-416B-8B84-4091CA0C57DE}"/>
    <cellStyle name="SAPBEXexcBad7 6 3 3" xfId="8350" xr:uid="{06773393-5B22-4F63-8892-E665DEDD0603}"/>
    <cellStyle name="SAPBEXexcBad7 6 3 4" xfId="10799" xr:uid="{E5431CF9-9DCA-4EC6-97EA-A8A319AAF1B9}"/>
    <cellStyle name="SAPBEXexcBad7 6 3 5" xfId="12223" xr:uid="{DBA460AA-4422-42C4-9A29-C1E0699D385B}"/>
    <cellStyle name="SAPBEXexcBad7 6 3 6" xfId="9379" xr:uid="{BCDDFBE5-3E35-4BAE-BF82-93A68F5AD17A}"/>
    <cellStyle name="SAPBEXexcBad7 6 4" xfId="2676" xr:uid="{336CC3B2-36AD-423B-BFCB-CBA5DF6E04F6}"/>
    <cellStyle name="SAPBEXexcBad7 6 4 2" xfId="6917" xr:uid="{ADC6B210-DC20-4370-9020-D9C24A4AE458}"/>
    <cellStyle name="SAPBEXexcBad7 6 4 3" xfId="5029" xr:uid="{5F37E73A-B078-48C6-A96B-59AD10ED64CA}"/>
    <cellStyle name="SAPBEXexcBad7 6 4 4" xfId="12957" xr:uid="{A0FBAB17-C590-4537-8AA0-FB27480EE111}"/>
    <cellStyle name="SAPBEXexcBad7 6 5" xfId="5619" xr:uid="{702F3618-FB81-400B-83E9-51F8BF177096}"/>
    <cellStyle name="SAPBEXexcBad7 6 6" xfId="7992" xr:uid="{E02242C1-86E4-4A40-8D3F-468281C26E2E}"/>
    <cellStyle name="SAPBEXexcBad7 6 7" xfId="10389" xr:uid="{4CA0EF07-E242-4CD8-9341-C63422488A70}"/>
    <cellStyle name="SAPBEXexcBad7 6 8" xfId="13417" xr:uid="{D5AED8B0-E18F-47CE-A76C-DAE2F7C22293}"/>
    <cellStyle name="SAPBEXexcBad7 7" xfId="1346" xr:uid="{42AA571C-1B8B-4BDF-BDD1-50FF933EE3A8}"/>
    <cellStyle name="SAPBEXexcBad7 7 2" xfId="1347" xr:uid="{B7DE0668-67B2-46E0-968F-54DB6895BAC3}"/>
    <cellStyle name="SAPBEXexcBad7 7 2 2" xfId="2679" xr:uid="{961E21AB-3A6E-4B69-8149-6946AC632F11}"/>
    <cellStyle name="SAPBEXexcBad7 7 2 2 2" xfId="6920" xr:uid="{396AEA6F-B2CE-42E5-8437-6AEFA60B039A}"/>
    <cellStyle name="SAPBEXexcBad7 7 2 2 3" xfId="5032" xr:uid="{8B249280-5CF9-41A1-A449-80750B09F2DB}"/>
    <cellStyle name="SAPBEXexcBad7 7 2 2 4" xfId="12954" xr:uid="{75151DB4-FB7A-4DDF-BCE0-5E71002EB6AB}"/>
    <cellStyle name="SAPBEXexcBad7 7 2 3" xfId="5622" xr:uid="{345FDA6E-D890-4842-A79E-5996B7834D9B}"/>
    <cellStyle name="SAPBEXexcBad7 7 2 4" xfId="4591" xr:uid="{3809E219-93D6-453B-B4AF-6CF1D3D91414}"/>
    <cellStyle name="SAPBEXexcBad7 7 2 5" xfId="9589" xr:uid="{0BDCA561-9E2A-4FE1-A248-C635E9BF57C8}"/>
    <cellStyle name="SAPBEXexcBad7 7 2 6" xfId="12691" xr:uid="{80040D46-768C-4B01-A218-6744D8C4E7AA}"/>
    <cellStyle name="SAPBEXexcBad7 7 3" xfId="4115" xr:uid="{984DB123-5C15-4B14-8092-867560E1B07A}"/>
    <cellStyle name="SAPBEXexcBad7 7 3 2" xfId="4296" xr:uid="{B511D223-0645-4754-B916-212E4D570289}"/>
    <cellStyle name="SAPBEXexcBad7 7 3 2 2" xfId="8530" xr:uid="{F69B91F4-130B-4ECD-9FB8-DB2CC97754F2}"/>
    <cellStyle name="SAPBEXexcBad7 7 3 2 3" xfId="10973" xr:uid="{390463AB-99A2-4B9C-8EC8-4E94CE5ACA59}"/>
    <cellStyle name="SAPBEXexcBad7 7 3 2 4" xfId="12400" xr:uid="{D70F9897-CC05-43BB-A14D-5C0E52E887D5}"/>
    <cellStyle name="SAPBEXexcBad7 7 3 2 5" xfId="12104" xr:uid="{88F0D7CC-C97D-44E1-B5EE-C7E0F5424184}"/>
    <cellStyle name="SAPBEXexcBad7 7 3 3" xfId="8351" xr:uid="{1FE47BE5-8176-4D67-A637-53DF37DEB9A2}"/>
    <cellStyle name="SAPBEXexcBad7 7 3 4" xfId="10800" xr:uid="{485423EE-068B-4B76-B61A-C555AE68345C}"/>
    <cellStyle name="SAPBEXexcBad7 7 3 5" xfId="12224" xr:uid="{3474162F-3B1C-4932-A32E-8B955DAF7FF8}"/>
    <cellStyle name="SAPBEXexcBad7 7 3 6" xfId="9965" xr:uid="{5C05282F-C9E7-4CBA-8B56-77BF0C1D0370}"/>
    <cellStyle name="SAPBEXexcBad7 7 4" xfId="2678" xr:uid="{5049A6C3-7D5A-4DAD-9A4B-7ADB912CBDC1}"/>
    <cellStyle name="SAPBEXexcBad7 7 4 2" xfId="6919" xr:uid="{88A01FE7-82D1-44D1-A216-76065460CA7C}"/>
    <cellStyle name="SAPBEXexcBad7 7 4 3" xfId="5031" xr:uid="{88D10F1C-3C94-4F7D-9597-F3AE211DA24A}"/>
    <cellStyle name="SAPBEXexcBad7 7 4 4" xfId="10427" xr:uid="{63147423-CE8F-4F7C-9B0D-70FC3804218D}"/>
    <cellStyle name="SAPBEXexcBad7 7 5" xfId="5621" xr:uid="{AF82FAB2-81CE-473E-A7A9-842F894D68BA}"/>
    <cellStyle name="SAPBEXexcBad7 7 6" xfId="4592" xr:uid="{ED08453B-E992-4EAC-9ACF-3216D6EDD582}"/>
    <cellStyle name="SAPBEXexcBad7 7 7" xfId="10373" xr:uid="{7D69CB80-6E4A-47FD-8935-5EC86281F75B}"/>
    <cellStyle name="SAPBEXexcBad7 7 8" xfId="12692" xr:uid="{C79D417C-1F8C-4D47-A7C2-5F85CF4707ED}"/>
    <cellStyle name="SAPBEXexcBad7 8" xfId="1348" xr:uid="{54BE3AC1-0819-416D-9611-570CF4B9A18F}"/>
    <cellStyle name="SAPBEXexcBad7 8 2" xfId="4116" xr:uid="{804F5B27-1267-4ECA-B10E-A6971B413143}"/>
    <cellStyle name="SAPBEXexcBad7 8 2 2" xfId="4297" xr:uid="{82C37E7A-A9AF-440B-90CD-76502314D538}"/>
    <cellStyle name="SAPBEXexcBad7 8 2 2 2" xfId="8531" xr:uid="{DA4E23CD-6BFC-4CE5-96B2-9909EBBE43C2}"/>
    <cellStyle name="SAPBEXexcBad7 8 2 2 3" xfId="10974" xr:uid="{7AA51DAF-75B8-417A-A085-DEDD03218B20}"/>
    <cellStyle name="SAPBEXexcBad7 8 2 2 4" xfId="12401" xr:uid="{62A88323-79C1-4553-A411-0D61780630FA}"/>
    <cellStyle name="SAPBEXexcBad7 8 2 2 5" xfId="12105" xr:uid="{5C7C6388-F6EC-4909-96B6-0A9A80E7238D}"/>
    <cellStyle name="SAPBEXexcBad7 8 2 3" xfId="8352" xr:uid="{8AC5AA6F-942C-4AA7-A42A-DD1C0547CE33}"/>
    <cellStyle name="SAPBEXexcBad7 8 2 4" xfId="10801" xr:uid="{B2033B27-33DF-4E88-9A29-182A1F6B0B1D}"/>
    <cellStyle name="SAPBEXexcBad7 8 2 5" xfId="12225" xr:uid="{5206075F-3A8D-4DA8-B3B1-8E6B22B66717}"/>
    <cellStyle name="SAPBEXexcBad7 8 2 6" xfId="9966" xr:uid="{9264400F-957C-45B6-BDFA-429337165A13}"/>
    <cellStyle name="SAPBEXexcBad7 8 3" xfId="2680" xr:uid="{9B639A06-3C4D-4F12-A45C-8B8692B84048}"/>
    <cellStyle name="SAPBEXexcBad7 8 3 2" xfId="6921" xr:uid="{038A2BD8-12A0-47D4-A4D6-E10F1E15B4A5}"/>
    <cellStyle name="SAPBEXexcBad7 8 3 3" xfId="8321" xr:uid="{8B09E427-04BC-4408-BCD4-F48BE709C38A}"/>
    <cellStyle name="SAPBEXexcBad7 8 3 4" xfId="13955" xr:uid="{A99249A5-FB5E-482B-B904-2646108449AE}"/>
    <cellStyle name="SAPBEXexcBad7 8 4" xfId="5623" xr:uid="{AC668AC6-0382-4C1C-9AB3-720C3CB8B389}"/>
    <cellStyle name="SAPBEXexcBad7 8 5" xfId="4590" xr:uid="{EF90FE5D-199F-4B66-B88B-048A7AF07ACD}"/>
    <cellStyle name="SAPBEXexcBad7 8 6" xfId="9588" xr:uid="{BA30728A-1827-4D92-A717-6F23C98A286B}"/>
    <cellStyle name="SAPBEXexcBad7 8 7" xfId="13416" xr:uid="{034EEECC-E86A-44AA-BAE1-B7374FF453BE}"/>
    <cellStyle name="SAPBEXexcBad7 9" xfId="1349" xr:uid="{08CD5E83-ACFA-425D-BA4D-F0D73FBB75EE}"/>
    <cellStyle name="SAPBEXexcBad7 9 2" xfId="2681" xr:uid="{E82675D0-EE56-4D37-B045-FB392F1D118A}"/>
    <cellStyle name="SAPBEXexcBad7 9 2 2" xfId="6922" xr:uid="{C8A79670-D92C-4E93-91C8-C1902E299091}"/>
    <cellStyle name="SAPBEXexcBad7 9 2 3" xfId="5033" xr:uid="{CE8BB7C4-746C-4096-B5AA-E71F55DAB1DC}"/>
    <cellStyle name="SAPBEXexcBad7 9 2 4" xfId="13818" xr:uid="{CE944B56-9CB7-4125-9EAB-EFBDF2CB7768}"/>
    <cellStyle name="SAPBEXexcBad7 9 3" xfId="5624" xr:uid="{D15DE40E-8059-4031-9FD9-E470C85D2BAE}"/>
    <cellStyle name="SAPBEXexcBad7 9 4" xfId="4589" xr:uid="{8CDC0609-7930-4E91-AEE7-EE876AFD2C86}"/>
    <cellStyle name="SAPBEXexcBad7 9 5" xfId="9587" xr:uid="{0451AA5A-BC22-476A-AF7C-B1FA42F539C1}"/>
    <cellStyle name="SAPBEXexcBad7 9 6" xfId="13908" xr:uid="{1C441875-F225-4575-887D-4E2C4461BB72}"/>
    <cellStyle name="SAPBEXexcBad7_Mesquite Solar 277 MW v1" xfId="1350" xr:uid="{6566B9D4-1991-48B4-8AC3-5BE9D73B3CA1}"/>
    <cellStyle name="SAPBEXexcBad8" xfId="127" xr:uid="{A775E8CB-9E63-46F1-A2AC-8B9055516823}"/>
    <cellStyle name="SAPBEXexcBad8 10" xfId="1351" xr:uid="{8EAA8018-DACE-4AF2-89A1-6FF4169C6094}"/>
    <cellStyle name="SAPBEXexcBad8 10 2" xfId="2682" xr:uid="{0043E1CE-667C-43F2-B445-7CE356281078}"/>
    <cellStyle name="SAPBEXexcBad8 10 2 2" xfId="6923" xr:uid="{54FD178D-0A5D-469A-A61D-474A19958AA7}"/>
    <cellStyle name="SAPBEXexcBad8 10 2 3" xfId="5034" xr:uid="{6D960325-5820-4040-A1A3-003C82CA8278}"/>
    <cellStyle name="SAPBEXexcBad8 10 2 4" xfId="12955" xr:uid="{84F59075-67CC-4D61-A024-138997E2F219}"/>
    <cellStyle name="SAPBEXexcBad8 10 3" xfId="5625" xr:uid="{02792824-4346-4AC7-B628-6C505A5D09E3}"/>
    <cellStyle name="SAPBEXexcBad8 10 4" xfId="4588" xr:uid="{A6808811-493C-4020-B03B-CAB9D0868FA9}"/>
    <cellStyle name="SAPBEXexcBad8 10 5" xfId="9586" xr:uid="{2F113F6D-B968-4DDF-9AAB-78416A4DD8B3}"/>
    <cellStyle name="SAPBEXexcBad8 10 6" xfId="12690" xr:uid="{50AACED2-CF29-449A-8E3F-F8A13D7CDF1E}"/>
    <cellStyle name="SAPBEXexcBad8 11" xfId="1352" xr:uid="{ADAD88C0-EFF0-4849-AC66-4B7B47BB655B}"/>
    <cellStyle name="SAPBEXexcBad8 11 2" xfId="2683" xr:uid="{D5AE2E90-65DC-4966-8F5D-C828E55756CB}"/>
    <cellStyle name="SAPBEXexcBad8 11 2 2" xfId="6924" xr:uid="{9321C20E-7971-42B0-8927-C94F9F4F19B3}"/>
    <cellStyle name="SAPBEXexcBad8 11 2 3" xfId="6665" xr:uid="{058BA42D-1F24-479F-98DA-28CECAF5B0D9}"/>
    <cellStyle name="SAPBEXexcBad8 11 2 4" xfId="9477" xr:uid="{F0D1A21C-B037-4B04-9668-81AE9D64A76A}"/>
    <cellStyle name="SAPBEXexcBad8 11 3" xfId="5626" xr:uid="{734E21A6-E5AB-48D1-A323-720BB0407F14}"/>
    <cellStyle name="SAPBEXexcBad8 11 4" xfId="4587" xr:uid="{842B5BAF-E268-4EEC-A3BD-1F9DDFEFF4FF}"/>
    <cellStyle name="SAPBEXexcBad8 11 5" xfId="9585" xr:uid="{9B519B94-D280-4108-8CE8-D2EF1FE09A14}"/>
    <cellStyle name="SAPBEXexcBad8 11 6" xfId="12689" xr:uid="{30ABC2D7-A780-41B3-A4F2-DA28295CC4A0}"/>
    <cellStyle name="SAPBEXexcBad8 12" xfId="1353" xr:uid="{97C20B7F-74A3-47B1-853B-AC1220B1531B}"/>
    <cellStyle name="SAPBEXexcBad8 12 2" xfId="2684" xr:uid="{3B6338AC-389C-4938-BE13-9C0F0BAE06EA}"/>
    <cellStyle name="SAPBEXexcBad8 12 2 2" xfId="6925" xr:uid="{D3D92BAD-18F6-48FD-BCF7-1095BC86E7B8}"/>
    <cellStyle name="SAPBEXexcBad8 12 2 3" xfId="10451" xr:uid="{08B87CEB-618A-44C9-B826-D7AAFB9A1FF3}"/>
    <cellStyle name="SAPBEXexcBad8 12 2 4" xfId="10214" xr:uid="{D16873CC-C945-46C6-9124-B3D1D9D0BCF8}"/>
    <cellStyle name="SAPBEXexcBad8 12 3" xfId="5627" xr:uid="{5F1D7D5B-3D31-43B4-8122-D9C53C79BA8C}"/>
    <cellStyle name="SAPBEXexcBad8 12 4" xfId="4586" xr:uid="{1383894C-7639-4E04-9519-3FA0054669C6}"/>
    <cellStyle name="SAPBEXexcBad8 12 5" xfId="9584" xr:uid="{A5E1F7B9-82E1-481C-9820-11AD73FD94D2}"/>
    <cellStyle name="SAPBEXexcBad8 12 6" xfId="12850" xr:uid="{2833535D-AEA9-4551-9618-C8942BE0E28B}"/>
    <cellStyle name="SAPBEXexcBad8 13" xfId="1354" xr:uid="{62AB882B-8855-4EC5-9CBD-3FFFA94258F0}"/>
    <cellStyle name="SAPBEXexcBad8 13 2" xfId="2685" xr:uid="{664C3621-68E1-40AB-9E04-7C2358CE7E06}"/>
    <cellStyle name="SAPBEXexcBad8 13 2 2" xfId="6926" xr:uid="{C65194AB-9FA3-4621-B337-D6BC737D2D0F}"/>
    <cellStyle name="SAPBEXexcBad8 13 2 3" xfId="8320" xr:uid="{75602FD6-D76D-4A50-9B68-B9923B8E0489}"/>
    <cellStyle name="SAPBEXexcBad8 13 2 4" xfId="12952" xr:uid="{1E71729B-85DF-426D-B30D-3ADBB62CAEF3}"/>
    <cellStyle name="SAPBEXexcBad8 13 3" xfId="5628" xr:uid="{1D8125CC-A494-4AD2-BF99-B595B17DED9C}"/>
    <cellStyle name="SAPBEXexcBad8 13 4" xfId="4585" xr:uid="{C36C2614-7555-4693-AFD2-F3CAE915325F}"/>
    <cellStyle name="SAPBEXexcBad8 13 5" xfId="9583" xr:uid="{5ADE1873-3D53-4C70-88C9-D0300F80D9A4}"/>
    <cellStyle name="SAPBEXexcBad8 13 6" xfId="13415" xr:uid="{F57F26FC-E9BB-456F-82A5-E4C1D10A4D37}"/>
    <cellStyle name="SAPBEXexcBad8 14" xfId="1355" xr:uid="{2E3A268B-92A4-4F3F-A89C-BC61EF99ED68}"/>
    <cellStyle name="SAPBEXexcBad8 14 2" xfId="2686" xr:uid="{0ED9AA48-EBC3-4C61-AEA3-1D2B41B7D759}"/>
    <cellStyle name="SAPBEXexcBad8 14 2 2" xfId="6927" xr:uid="{46B14B7B-2DEA-40C7-83BC-72D42E50A0D4}"/>
    <cellStyle name="SAPBEXexcBad8 14 2 3" xfId="4368" xr:uid="{92891FB8-F38C-4EB9-AB0E-6DD711770ABF}"/>
    <cellStyle name="SAPBEXexcBad8 14 2 4" xfId="12953" xr:uid="{9A427882-9DD6-467A-BD14-9AB5AC082D8D}"/>
    <cellStyle name="SAPBEXexcBad8 14 3" xfId="5629" xr:uid="{07FAD180-2485-4AAD-A418-817A0BDCE0A0}"/>
    <cellStyle name="SAPBEXexcBad8 14 4" xfId="4584" xr:uid="{2448DFB7-3B4C-4F7C-B246-6496CEF2927D}"/>
    <cellStyle name="SAPBEXexcBad8 14 5" xfId="9582" xr:uid="{18F121B7-A5BD-4084-8616-D25FA979AF61}"/>
    <cellStyle name="SAPBEXexcBad8 14 6" xfId="12688" xr:uid="{4F6B70BB-D127-4051-B339-71A4542868E5}"/>
    <cellStyle name="SAPBEXexcBad8 15" xfId="1356" xr:uid="{5321895B-7360-43C6-807D-F5B341EBFDF3}"/>
    <cellStyle name="SAPBEXexcBad8 15 2" xfId="2687" xr:uid="{026BD82C-4917-498F-A1A4-58B14903B076}"/>
    <cellStyle name="SAPBEXexcBad8 15 2 2" xfId="6928" xr:uid="{030BCA1A-EEF6-4D9C-ADCB-63CA2C2ABCC3}"/>
    <cellStyle name="SAPBEXexcBad8 15 2 3" xfId="5476" xr:uid="{C187EF14-C8A5-4100-99F0-CBFADA67A89A}"/>
    <cellStyle name="SAPBEXexcBad8 15 2 4" xfId="10213" xr:uid="{A5405E5B-5E6F-4A56-88AF-67408F233EF5}"/>
    <cellStyle name="SAPBEXexcBad8 15 3" xfId="5630" xr:uid="{EF0DC665-5414-4D03-BFC3-DBE92DD2F554}"/>
    <cellStyle name="SAPBEXexcBad8 15 4" xfId="4583" xr:uid="{0090C0A9-0F84-4057-B8E7-E40B16DF39DF}"/>
    <cellStyle name="SAPBEXexcBad8 15 5" xfId="9580" xr:uid="{CF9FD2DB-3C56-41C1-A1AF-D3DBA64E62C5}"/>
    <cellStyle name="SAPBEXexcBad8 15 6" xfId="13414" xr:uid="{D4363EA7-F3CA-494F-B8C8-6B5E0BBFAD82}"/>
    <cellStyle name="SAPBEXexcBad8 16" xfId="1357" xr:uid="{F0F3DBEC-9C68-48F7-83E3-7B0D69881A8C}"/>
    <cellStyle name="SAPBEXexcBad8 16 2" xfId="2688" xr:uid="{1D3D64C9-2E4B-4169-A084-8ECB7BA278FF}"/>
    <cellStyle name="SAPBEXexcBad8 16 2 2" xfId="6929" xr:uid="{663AD938-8ABE-4666-B607-5D20207154B2}"/>
    <cellStyle name="SAPBEXexcBad8 16 2 3" xfId="5477" xr:uid="{2DB4FF9B-11F7-4B1A-A320-3F7F38EFF1E0}"/>
    <cellStyle name="SAPBEXexcBad8 16 2 4" xfId="10212" xr:uid="{2A9E9641-4F6F-45C8-B029-71B924F6D7AF}"/>
    <cellStyle name="SAPBEXexcBad8 16 3" xfId="5631" xr:uid="{44C46509-71D1-4F51-A65E-5EF0C9FFE791}"/>
    <cellStyle name="SAPBEXexcBad8 16 4" xfId="4582" xr:uid="{65872A3F-F1D2-4768-98D6-4BBF54D8A77C}"/>
    <cellStyle name="SAPBEXexcBad8 16 5" xfId="9581" xr:uid="{9B4B225F-6904-4C6B-BC3C-73366F3C6560}"/>
    <cellStyle name="SAPBEXexcBad8 16 6" xfId="12687" xr:uid="{24516743-ADBE-434B-9BDC-2E91F794E19E}"/>
    <cellStyle name="SAPBEXexcBad8 17" xfId="1358" xr:uid="{FFD5601B-2276-4C82-B907-4A3D6FF857D1}"/>
    <cellStyle name="SAPBEXexcBad8 17 2" xfId="2689" xr:uid="{3EE27E02-525F-43C5-BA00-5E90663E9E19}"/>
    <cellStyle name="SAPBEXexcBad8 17 2 2" xfId="6930" xr:uid="{BB20706D-0C72-468C-9546-A4827425B73E}"/>
    <cellStyle name="SAPBEXexcBad8 17 2 3" xfId="6651" xr:uid="{5EE03903-08FC-4F19-A1FF-0FCA48AF0DC2}"/>
    <cellStyle name="SAPBEXexcBad8 17 2 4" xfId="12950" xr:uid="{1B3CEE70-6BA4-4D57-BCBB-B684C3763C1C}"/>
    <cellStyle name="SAPBEXexcBad8 17 3" xfId="5632" xr:uid="{DFD0AEA3-2764-4DE1-9CF5-247A7C053AD7}"/>
    <cellStyle name="SAPBEXexcBad8 17 4" xfId="4581" xr:uid="{058D6702-C61F-4B2B-8D19-62A92EFC81B3}"/>
    <cellStyle name="SAPBEXexcBad8 17 5" xfId="9578" xr:uid="{73B34D96-3B37-475A-AD42-1C6AC833AA88}"/>
    <cellStyle name="SAPBEXexcBad8 17 6" xfId="13413" xr:uid="{5DF0019E-788C-4377-BE21-7A69449E5E8A}"/>
    <cellStyle name="SAPBEXexcBad8 18" xfId="2451" xr:uid="{CE92CC57-C37D-4AC3-AFBA-341828556E1C}"/>
    <cellStyle name="SAPBEXexcBad8 18 2" xfId="6692" xr:uid="{55B9EA3F-1D50-4F40-B0A5-24D9CE2D3631}"/>
    <cellStyle name="SAPBEXexcBad8 18 3" xfId="5424" xr:uid="{41AD951D-4088-4695-B0CC-7CA5A0D8F859}"/>
    <cellStyle name="SAPBEXexcBad8 18 4" xfId="13030" xr:uid="{2E97ADC4-AF77-433E-9D42-C372C514643D}"/>
    <cellStyle name="SAPBEXexcBad8 19" xfId="4449" xr:uid="{8895704E-157B-4E1D-A653-9DAB69124095}"/>
    <cellStyle name="SAPBEXexcBad8 2" xfId="128" xr:uid="{E9B2CFF3-C90E-4942-A96B-0ADE327BC669}"/>
    <cellStyle name="SAPBEXexcBad8 2 2" xfId="1359" xr:uid="{DDA45C8A-E643-45B7-BD3D-1F47B60CFBDD}"/>
    <cellStyle name="SAPBEXexcBad8 2 2 2" xfId="3681" xr:uid="{0F943BC0-6C51-447B-AC7A-0544DA9EABDE}"/>
    <cellStyle name="SAPBEXexcBad8 2 2 2 2" xfId="7922" xr:uid="{EE3109EC-DE8A-4AD6-AD8F-7E43D3880D63}"/>
    <cellStyle name="SAPBEXexcBad8 2 2 2 3" xfId="11826" xr:uid="{FD90F7B8-8FC4-4818-AF67-B089CA5E7401}"/>
    <cellStyle name="SAPBEXexcBad8 2 2 2 4" xfId="13617" xr:uid="{FAD4CD39-043B-4CF6-A3C0-7833E658AAFB}"/>
    <cellStyle name="SAPBEXexcBad8 2 2 3" xfId="2690" xr:uid="{F7E7B595-B27C-48B8-B868-285C2E317E05}"/>
    <cellStyle name="SAPBEXexcBad8 2 2 3 2" xfId="6931" xr:uid="{B32DD26C-33B6-4F6F-95D3-14F4D7443C83}"/>
    <cellStyle name="SAPBEXexcBad8 2 2 3 3" xfId="5035" xr:uid="{281D0064-E0A3-4658-859A-92EBDC37C364}"/>
    <cellStyle name="SAPBEXexcBad8 2 2 3 4" xfId="13816" xr:uid="{5C08E0AC-C7F7-4A05-8104-410344D36A35}"/>
    <cellStyle name="SAPBEXexcBad8 2 2 4" xfId="5633" xr:uid="{4B2839F1-7949-48B5-9AFF-2BB6A81E8CFB}"/>
    <cellStyle name="SAPBEXexcBad8 2 2 5" xfId="4580" xr:uid="{1115D6E8-4979-4B78-AE77-9FB26A7B0865}"/>
    <cellStyle name="SAPBEXexcBad8 2 2 6" xfId="9579" xr:uid="{53D0A7A2-5C82-4317-9D32-3F50012F8F31}"/>
    <cellStyle name="SAPBEXexcBad8 2 2 7" xfId="12686" xr:uid="{C39B6025-6DC5-4358-9F67-93933F0D2294}"/>
    <cellStyle name="SAPBEXexcBad8 2 3" xfId="2570" xr:uid="{C5FF876E-140B-465B-BC8C-FB660157BD28}"/>
    <cellStyle name="SAPBEXexcBad8 2 3 2" xfId="6811" xr:uid="{550D8EAE-44A2-408C-B24D-4A2C00944978}"/>
    <cellStyle name="SAPBEXexcBad8 2 3 3" xfId="9535" xr:uid="{D2C19D3A-D88D-4F67-A7E8-2D6604C8C5DA}"/>
    <cellStyle name="SAPBEXexcBad8 2 3 4" xfId="4973" xr:uid="{4E941E74-895D-4B07-A7EF-78CD0D93D97E}"/>
    <cellStyle name="SAPBEXexcBad8 2 3 5" xfId="10241" xr:uid="{FD90794D-490A-4C2C-AFFB-2E15FDE28C90}"/>
    <cellStyle name="SAPBEXexcBad8 2 4" xfId="4450" xr:uid="{69F2A289-BE0B-4264-9505-E009C6D813E3}"/>
    <cellStyle name="SAPBEXexcBad8 2 5" xfId="5113" xr:uid="{E727783B-CB76-416E-BA08-07C9CE814AA5}"/>
    <cellStyle name="SAPBEXexcBad8 2 6" xfId="10922" xr:uid="{73E82665-E947-4585-8B07-C7052092C68A}"/>
    <cellStyle name="SAPBEXexcBad8 2 7" xfId="12798" xr:uid="{4C1A787F-7B95-4039-8721-BFB362063F83}"/>
    <cellStyle name="SAPBEXexcBad8 20" xfId="5114" xr:uid="{E763711A-8535-4E92-BCC4-907456441B23}"/>
    <cellStyle name="SAPBEXexcBad8 21" xfId="10345" xr:uid="{1D20ABCB-6718-4A08-BF5C-73DDB3019429}"/>
    <cellStyle name="SAPBEXexcBad8 22" xfId="12799" xr:uid="{F831DD30-CA16-4294-BF9E-40A79649158B}"/>
    <cellStyle name="SAPBEXexcBad8 3" xfId="1360" xr:uid="{9DBD2340-B9D5-40A4-8E60-814B9C0DCA47}"/>
    <cellStyle name="SAPBEXexcBad8 3 2" xfId="1361" xr:uid="{B31FDCFE-7547-4F6A-B19F-79234AA26CA1}"/>
    <cellStyle name="SAPBEXexcBad8 3 2 2" xfId="2692" xr:uid="{5A36C8DA-B5ED-4322-A89E-925AC179C2DA}"/>
    <cellStyle name="SAPBEXexcBad8 3 2 2 2" xfId="6933" xr:uid="{D7354808-4B11-48A1-A4AE-A437A2343CEC}"/>
    <cellStyle name="SAPBEXexcBad8 3 2 2 3" xfId="4370" xr:uid="{8435F886-0299-405D-9091-A019A31CEE81}"/>
    <cellStyle name="SAPBEXexcBad8 3 2 2 4" xfId="13817" xr:uid="{4872E8F5-F7D7-4D9F-BB1F-81F8FB5DC593}"/>
    <cellStyle name="SAPBEXexcBad8 3 2 3" xfId="5635" xr:uid="{70C42050-32DF-4681-96EF-5C0CFE56BD29}"/>
    <cellStyle name="SAPBEXexcBad8 3 2 4" xfId="4578" xr:uid="{354A1305-3EE3-46CD-BC6A-C23FD35E96AA}"/>
    <cellStyle name="SAPBEXexcBad8 3 2 5" xfId="9577" xr:uid="{D1C5576C-0DC0-4050-9AA5-CF2DC732A0DA}"/>
    <cellStyle name="SAPBEXexcBad8 3 2 6" xfId="12685" xr:uid="{F42368BB-D852-4269-AA48-3AA1034319A7}"/>
    <cellStyle name="SAPBEXexcBad8 3 3" xfId="2691" xr:uid="{6B90D416-BBF2-4832-9E31-D3A1CFDA6728}"/>
    <cellStyle name="SAPBEXexcBad8 3 3 2" xfId="6932" xr:uid="{B495516D-5D01-47C7-B987-2E81E39E9EA6}"/>
    <cellStyle name="SAPBEXexcBad8 3 3 3" xfId="8589" xr:uid="{4A9C9F72-4BBE-4CE8-8FD6-C98604E6D071}"/>
    <cellStyle name="SAPBEXexcBad8 3 3 4" xfId="12951" xr:uid="{99B8B1F7-D2FE-4624-B443-E97705200827}"/>
    <cellStyle name="SAPBEXexcBad8 3 4" xfId="5634" xr:uid="{C52F1DC7-7FB9-486B-9669-B798E5866172}"/>
    <cellStyle name="SAPBEXexcBad8 3 5" xfId="4579" xr:uid="{47C04602-E43B-4C76-9D8C-D41CBBCFE478}"/>
    <cellStyle name="SAPBEXexcBad8 3 6" xfId="9576" xr:uid="{11B19543-834F-44D7-B940-1212CA29618F}"/>
    <cellStyle name="SAPBEXexcBad8 3 7" xfId="13412" xr:uid="{8E2172C6-8A9B-43E0-9790-0C0DE5019956}"/>
    <cellStyle name="SAPBEXexcBad8 4" xfId="1362" xr:uid="{84FCBBA0-2A88-49A2-96F0-C8437A4BD57B}"/>
    <cellStyle name="SAPBEXexcBad8 4 2" xfId="1363" xr:uid="{C00B41E9-302A-4D49-B27C-FB35B92A616D}"/>
    <cellStyle name="SAPBEXexcBad8 4 2 2" xfId="2694" xr:uid="{802B735F-DE0A-4E5D-ADC0-E764C204EF39}"/>
    <cellStyle name="SAPBEXexcBad8 4 2 2 2" xfId="6935" xr:uid="{7BFC5D82-74B4-4EBB-8127-586CEA13623F}"/>
    <cellStyle name="SAPBEXexcBad8 4 2 2 3" xfId="5038" xr:uid="{771FF25D-2798-4200-A5C8-005F05304994}"/>
    <cellStyle name="SAPBEXexcBad8 4 2 2 4" xfId="10210" xr:uid="{5182980A-281E-4D4F-975F-B5CF1C103DD9}"/>
    <cellStyle name="SAPBEXexcBad8 4 2 3" xfId="5637" xr:uid="{A68E58C6-6B04-4734-A3B3-4F78788EF152}"/>
    <cellStyle name="SAPBEXexcBad8 4 2 4" xfId="4576" xr:uid="{1D71AD51-A044-4F07-B0DF-5509CB1927BA}"/>
    <cellStyle name="SAPBEXexcBad8 4 2 5" xfId="9575" xr:uid="{7D101B34-B3F0-4593-BFF3-214EBBB3F008}"/>
    <cellStyle name="SAPBEXexcBad8 4 2 6" xfId="12684" xr:uid="{3B35485C-B078-4D95-997D-28E433053B6A}"/>
    <cellStyle name="SAPBEXexcBad8 4 3" xfId="4117" xr:uid="{09985D06-C308-4946-9CB7-9564421D4E78}"/>
    <cellStyle name="SAPBEXexcBad8 4 3 2" xfId="8353" xr:uid="{06C96544-286A-48AC-B61D-7D9E4693F997}"/>
    <cellStyle name="SAPBEXexcBad8 4 3 3" xfId="12226" xr:uid="{699DD589-AFD5-4AF6-AE6C-0841190BD2A4}"/>
    <cellStyle name="SAPBEXexcBad8 4 3 4" xfId="9963" xr:uid="{DF3BD068-11BC-4800-B8B1-A7228DE62D77}"/>
    <cellStyle name="SAPBEXexcBad8 4 4" xfId="2693" xr:uid="{B6D6C256-FBD6-49A2-BD5D-2906AC273BDC}"/>
    <cellStyle name="SAPBEXexcBad8 4 4 2" xfId="6934" xr:uid="{2C44F53E-50EA-4E50-9F66-6538845C83C2}"/>
    <cellStyle name="SAPBEXexcBad8 4 4 3" xfId="5037" xr:uid="{844ADA9B-C527-4ACB-AE3B-A0931C345869}"/>
    <cellStyle name="SAPBEXexcBad8 4 4 4" xfId="10211" xr:uid="{93C0FC35-FEA8-4E2E-B003-7375736292D9}"/>
    <cellStyle name="SAPBEXexcBad8 4 5" xfId="5636" xr:uid="{5B5AA85D-A67A-4AC9-8AAE-9193F083A250}"/>
    <cellStyle name="SAPBEXexcBad8 4 6" xfId="4577" xr:uid="{687BD5DD-61E7-41CE-84F9-FC7E97121524}"/>
    <cellStyle name="SAPBEXexcBad8 4 7" xfId="9574" xr:uid="{1F2A9FF2-3207-478F-8BBB-39EDF15E5065}"/>
    <cellStyle name="SAPBEXexcBad8 4 8" xfId="13411" xr:uid="{2FB3BC59-2D02-48C5-808B-F2A62998A11D}"/>
    <cellStyle name="SAPBEXexcBad8 5" xfId="1364" xr:uid="{3B22EC04-1E45-4B00-8AC8-F029F3BA543D}"/>
    <cellStyle name="SAPBEXexcBad8 5 2" xfId="1365" xr:uid="{87F2C88F-7500-4829-96A1-350C451106B1}"/>
    <cellStyle name="SAPBEXexcBad8 5 2 2" xfId="2696" xr:uid="{4DFFF495-D10E-4301-B5A1-4E7D1B21F434}"/>
    <cellStyle name="SAPBEXexcBad8 5 2 2 2" xfId="6937" xr:uid="{0317D36F-2E8D-4BE0-857B-5864C271444F}"/>
    <cellStyle name="SAPBEXexcBad8 5 2 2 3" xfId="5040" xr:uid="{C6D511BC-6A49-443D-B1C1-F7A54A2E98DF}"/>
    <cellStyle name="SAPBEXexcBad8 5 2 2 4" xfId="12949" xr:uid="{BC8415C9-FE98-4A9D-B6D2-276C09F711CC}"/>
    <cellStyle name="SAPBEXexcBad8 5 2 3" xfId="5639" xr:uid="{EE2574B0-8D7B-413D-A16B-9447C485111E}"/>
    <cellStyle name="SAPBEXexcBad8 5 2 4" xfId="4574" xr:uid="{403A741C-60DC-42D2-8D70-F158A5E53958}"/>
    <cellStyle name="SAPBEXexcBad8 5 2 5" xfId="9573" xr:uid="{4177E825-727C-4B5E-B805-0DB95F4C44F1}"/>
    <cellStyle name="SAPBEXexcBad8 5 2 6" xfId="12683" xr:uid="{23BEEA26-38E1-4637-BDC0-6861A86752EC}"/>
    <cellStyle name="SAPBEXexcBad8 5 3" xfId="4118" xr:uid="{E9285D7A-05DF-4444-B181-55DC554A9546}"/>
    <cellStyle name="SAPBEXexcBad8 5 3 2" xfId="4298" xr:uid="{A15EC310-5E16-4D2B-AF2B-27D01A03E4BA}"/>
    <cellStyle name="SAPBEXexcBad8 5 3 2 2" xfId="8532" xr:uid="{D98103F2-FD45-4B32-BF45-BA9CEDB94D87}"/>
    <cellStyle name="SAPBEXexcBad8 5 3 2 3" xfId="10975" xr:uid="{123F8905-06E9-4D45-8EC6-0C23AE96F676}"/>
    <cellStyle name="SAPBEXexcBad8 5 3 2 4" xfId="12402" xr:uid="{381F2CF6-DFC6-465A-B651-4A4D360BA334}"/>
    <cellStyle name="SAPBEXexcBad8 5 3 2 5" xfId="12106" xr:uid="{5BB0F446-770A-4F5E-B71C-5ABE92F77FB9}"/>
    <cellStyle name="SAPBEXexcBad8 5 3 3" xfId="8354" xr:uid="{55476C23-2935-40B3-97D0-717D7E2BEF9E}"/>
    <cellStyle name="SAPBEXexcBad8 5 3 4" xfId="10803" xr:uid="{17B5DEA4-8DD4-4E2A-B079-6B091B51EB9B}"/>
    <cellStyle name="SAPBEXexcBad8 5 3 5" xfId="12227" xr:uid="{3A8CA3F6-8054-4A51-BBC3-FC67DC53A9E1}"/>
    <cellStyle name="SAPBEXexcBad8 5 3 6" xfId="9964" xr:uid="{27463C78-50FA-4DE0-A61F-EA4D07A7F651}"/>
    <cellStyle name="SAPBEXexcBad8 5 4" xfId="2695" xr:uid="{D0CFEC9B-8C30-43FC-8B9E-1A237FDE144B}"/>
    <cellStyle name="SAPBEXexcBad8 5 4 2" xfId="6936" xr:uid="{7CD13E4E-F5CC-496F-B827-30A382FC76F9}"/>
    <cellStyle name="SAPBEXexcBad8 5 4 3" xfId="5039" xr:uid="{2AF93646-C257-4CC2-B0C2-99FE5EC9F565}"/>
    <cellStyle name="SAPBEXexcBad8 5 4 4" xfId="12893" xr:uid="{90E6016C-975B-4ADC-8DBE-ECAA91079FD2}"/>
    <cellStyle name="SAPBEXexcBad8 5 5" xfId="5638" xr:uid="{E04F3CCE-6D28-46C0-A9A4-FAE87562A8E7}"/>
    <cellStyle name="SAPBEXexcBad8 5 6" xfId="4575" xr:uid="{17AF0CE2-1555-4D15-984C-3175F91E4179}"/>
    <cellStyle name="SAPBEXexcBad8 5 7" xfId="9572" xr:uid="{E064AADE-F009-45A5-9560-E1B0A8C95549}"/>
    <cellStyle name="SAPBEXexcBad8 5 8" xfId="13410" xr:uid="{1F232030-BDAF-4D96-9E58-16BBD9421C48}"/>
    <cellStyle name="SAPBEXexcBad8 6" xfId="1366" xr:uid="{28B6EA51-5C90-4E8B-A159-D181DF76EE72}"/>
    <cellStyle name="SAPBEXexcBad8 6 2" xfId="1367" xr:uid="{5A60B1F6-D4A5-4DED-BC32-687C2C93FE26}"/>
    <cellStyle name="SAPBEXexcBad8 6 2 2" xfId="2698" xr:uid="{4A2661F0-7F3D-4385-8313-044DD87D484C}"/>
    <cellStyle name="SAPBEXexcBad8 6 2 2 2" xfId="6939" xr:uid="{83FE95E9-FC35-410A-9A76-83D8E742D362}"/>
    <cellStyle name="SAPBEXexcBad8 6 2 2 3" xfId="4383" xr:uid="{3F67EEAE-E236-4D00-9985-7AC3A67E62B3}"/>
    <cellStyle name="SAPBEXexcBad8 6 2 2 4" xfId="10209" xr:uid="{84081E10-5564-41C5-8DF9-E21DF0B1094B}"/>
    <cellStyle name="SAPBEXexcBad8 6 2 3" xfId="5641" xr:uid="{4017EF60-29DD-4132-BBB4-4236E3E2A650}"/>
    <cellStyle name="SAPBEXexcBad8 6 2 4" xfId="4572" xr:uid="{5573825B-24B1-4819-BA65-E637FD5B2A70}"/>
    <cellStyle name="SAPBEXexcBad8 6 2 5" xfId="9571" xr:uid="{5B47B7D4-D276-4F22-8798-205A833C2384}"/>
    <cellStyle name="SAPBEXexcBad8 6 2 6" xfId="12682" xr:uid="{58A4DFDC-EEF3-45D3-A3DB-96D63F0EED64}"/>
    <cellStyle name="SAPBEXexcBad8 6 3" xfId="4119" xr:uid="{0B47C0D7-7196-4C72-8AED-892900BE890B}"/>
    <cellStyle name="SAPBEXexcBad8 6 3 2" xfId="4299" xr:uid="{2945D00F-F502-4AB4-8B6C-6082E121547A}"/>
    <cellStyle name="SAPBEXexcBad8 6 3 2 2" xfId="8533" xr:uid="{05B592A4-ABFA-4D51-9377-EBF295C2C3E9}"/>
    <cellStyle name="SAPBEXexcBad8 6 3 2 3" xfId="10976" xr:uid="{6735BEBE-D22D-4936-A06D-062581124A22}"/>
    <cellStyle name="SAPBEXexcBad8 6 3 2 4" xfId="12403" xr:uid="{C344743C-B932-40FF-91FE-FBBEA5E71C5B}"/>
    <cellStyle name="SAPBEXexcBad8 6 3 2 5" xfId="12107" xr:uid="{EB50E58C-B3CA-4F84-ACC9-3BFEAFC76A22}"/>
    <cellStyle name="SAPBEXexcBad8 6 3 3" xfId="8355" xr:uid="{917B949C-EF31-4300-A238-6886BAB5A27B}"/>
    <cellStyle name="SAPBEXexcBad8 6 3 4" xfId="10804" xr:uid="{B568B8E6-CD5B-4571-B6A1-7AB6B8786955}"/>
    <cellStyle name="SAPBEXexcBad8 6 3 5" xfId="12228" xr:uid="{3B93218E-8B9F-48ED-9D6F-F70EFE5683B0}"/>
    <cellStyle name="SAPBEXexcBad8 6 3 6" xfId="9961" xr:uid="{F49C7B8E-0788-416F-8BD5-64F5BCBD3050}"/>
    <cellStyle name="SAPBEXexcBad8 6 4" xfId="2697" xr:uid="{CDFA5DE1-AF7A-4ADB-A75C-D58D67F5EF8D}"/>
    <cellStyle name="SAPBEXexcBad8 6 4 2" xfId="6938" xr:uid="{3E4F3A47-1C5E-4AFE-BFCA-C759E5FC728D}"/>
    <cellStyle name="SAPBEXexcBad8 6 4 3" xfId="5041" xr:uid="{4E5442B9-9F7E-42A4-BD80-8A787ABB54A4}"/>
    <cellStyle name="SAPBEXexcBad8 6 4 4" xfId="13514" xr:uid="{02211566-C28E-4B88-933C-B1C1E72128A2}"/>
    <cellStyle name="SAPBEXexcBad8 6 5" xfId="5640" xr:uid="{69C40DA3-1CF1-418F-AB5D-13C789F9700F}"/>
    <cellStyle name="SAPBEXexcBad8 6 6" xfId="4573" xr:uid="{D1B56624-27BA-45AE-825F-B54E650AC740}"/>
    <cellStyle name="SAPBEXexcBad8 6 7" xfId="10387" xr:uid="{FD35E227-AAC2-4163-B933-AF034FE81375}"/>
    <cellStyle name="SAPBEXexcBad8 6 8" xfId="13409" xr:uid="{919B1BA4-7FBC-4158-A3CE-A28207472E00}"/>
    <cellStyle name="SAPBEXexcBad8 7" xfId="1368" xr:uid="{356591E1-F06A-4FDE-B2EB-45842DC8C3C4}"/>
    <cellStyle name="SAPBEXexcBad8 7 2" xfId="1369" xr:uid="{1CA03960-B129-42B7-962E-344E1A8FDFD7}"/>
    <cellStyle name="SAPBEXexcBad8 7 2 2" xfId="2700" xr:uid="{F8619405-C5FC-4817-925D-7FE95E04B919}"/>
    <cellStyle name="SAPBEXexcBad8 7 2 2 2" xfId="6941" xr:uid="{38B4C6E2-2F04-4679-A9BC-96DA387731CC}"/>
    <cellStyle name="SAPBEXexcBad8 7 2 2 3" xfId="8067" xr:uid="{F6905241-D5AB-4B25-B56D-F521BD4D4158}"/>
    <cellStyle name="SAPBEXexcBad8 7 2 2 4" xfId="12805" xr:uid="{035EC285-B7F4-40F2-B7B4-729541E1DA0F}"/>
    <cellStyle name="SAPBEXexcBad8 7 2 3" xfId="5643" xr:uid="{3B912A5F-D00C-40EE-81C0-852DF00D5502}"/>
    <cellStyle name="SAPBEXexcBad8 7 2 4" xfId="7991" xr:uid="{F68C8041-B7CF-42C7-B8D1-3EEFA0A17902}"/>
    <cellStyle name="SAPBEXexcBad8 7 2 5" xfId="9570" xr:uid="{4BC816BA-19F9-4D02-96A8-6EA2E14D1AA4}"/>
    <cellStyle name="SAPBEXexcBad8 7 2 6" xfId="13408" xr:uid="{51A7DBA3-1EA1-4C64-B793-308D4AF9928D}"/>
    <cellStyle name="SAPBEXexcBad8 7 3" xfId="4120" xr:uid="{C55323F6-E655-4BF9-B921-F02EF8A8354F}"/>
    <cellStyle name="SAPBEXexcBad8 7 3 2" xfId="4300" xr:uid="{EE01C990-E146-4A51-8F5B-62BD79497EF0}"/>
    <cellStyle name="SAPBEXexcBad8 7 3 2 2" xfId="8534" xr:uid="{E4C2D489-CC45-4634-B2C1-08175E1B99EE}"/>
    <cellStyle name="SAPBEXexcBad8 7 3 2 3" xfId="10977" xr:uid="{1114F98E-4F2B-4D9C-AB9D-DE62A911C721}"/>
    <cellStyle name="SAPBEXexcBad8 7 3 2 4" xfId="12404" xr:uid="{A1F72D87-B4D8-465F-8DDC-F548648B38CC}"/>
    <cellStyle name="SAPBEXexcBad8 7 3 2 5" xfId="12108" xr:uid="{F9983CFD-3EF5-494E-A3B8-2E77DDF94545}"/>
    <cellStyle name="SAPBEXexcBad8 7 3 3" xfId="8356" xr:uid="{3B6C9D45-799F-4182-8EDB-65176E30E5F5}"/>
    <cellStyle name="SAPBEXexcBad8 7 3 4" xfId="10805" xr:uid="{FB32BDFE-BCD7-4227-8BD9-2E228D1146AE}"/>
    <cellStyle name="SAPBEXexcBad8 7 3 5" xfId="12229" xr:uid="{AAF22780-AD74-4494-BDD1-7DC44232E3A3}"/>
    <cellStyle name="SAPBEXexcBad8 7 3 6" xfId="9962" xr:uid="{B60E420F-8707-43AC-9915-66B3E57AEA44}"/>
    <cellStyle name="SAPBEXexcBad8 7 4" xfId="2699" xr:uid="{1EF5740C-F858-47FD-8AE0-64A0D69B1D7F}"/>
    <cellStyle name="SAPBEXexcBad8 7 4 2" xfId="6940" xr:uid="{9FE4BB72-E300-4B4A-ABC6-BFD38DBD243F}"/>
    <cellStyle name="SAPBEXexcBad8 7 4 3" xfId="8066" xr:uid="{BD0C42C6-A3C4-4E74-B371-7DDDAC591484}"/>
    <cellStyle name="SAPBEXexcBad8 7 4 4" xfId="9662" xr:uid="{2BEE672C-E8C8-4E10-AE6A-62393CB577B7}"/>
    <cellStyle name="SAPBEXexcBad8 7 5" xfId="5642" xr:uid="{BEB26D4B-B124-4288-8B74-CF7912280CB2}"/>
    <cellStyle name="SAPBEXexcBad8 7 6" xfId="4571" xr:uid="{24C08C6A-9E09-449A-8E16-F513F0A685CE}"/>
    <cellStyle name="SAPBEXexcBad8 7 7" xfId="9421" xr:uid="{3233AFD6-7B9B-4185-977B-31AFBC075CA1}"/>
    <cellStyle name="SAPBEXexcBad8 7 8" xfId="9380" xr:uid="{5CDA626A-5DAF-4304-AC40-1C3016E196F8}"/>
    <cellStyle name="SAPBEXexcBad8 8" xfId="1370" xr:uid="{85CBD846-5792-4C79-8EF9-B9772AB5CC7C}"/>
    <cellStyle name="SAPBEXexcBad8 8 2" xfId="4121" xr:uid="{E59677C4-693C-4077-8295-E91FEB1590E7}"/>
    <cellStyle name="SAPBEXexcBad8 8 2 2" xfId="4301" xr:uid="{69F44DB9-10F8-4595-84F3-7209964D91BA}"/>
    <cellStyle name="SAPBEXexcBad8 8 2 2 2" xfId="8535" xr:uid="{29C2FCF9-E3FD-41B8-8388-DA5F361A5AC2}"/>
    <cellStyle name="SAPBEXexcBad8 8 2 2 3" xfId="10978" xr:uid="{51DE30C3-BBF8-4FF5-A9DA-83EB984D7C9A}"/>
    <cellStyle name="SAPBEXexcBad8 8 2 2 4" xfId="12405" xr:uid="{C5A3B496-4389-43A1-9D71-211796A79D3D}"/>
    <cellStyle name="SAPBEXexcBad8 8 2 2 5" xfId="12109" xr:uid="{5F5C56DA-4391-459F-BF77-E9087E7E23C7}"/>
    <cellStyle name="SAPBEXexcBad8 8 2 3" xfId="8357" xr:uid="{4EA08FA4-368C-45FC-BCCD-5CE314629CD2}"/>
    <cellStyle name="SAPBEXexcBad8 8 2 4" xfId="10806" xr:uid="{0D2FBCDF-1912-4D66-95DA-A510304BA7C1}"/>
    <cellStyle name="SAPBEXexcBad8 8 2 5" xfId="12230" xr:uid="{B72ED265-A8AF-4155-A0CF-65FAC2A33996}"/>
    <cellStyle name="SAPBEXexcBad8 8 2 6" xfId="9968" xr:uid="{40E17947-CB76-4F49-BF47-C8A346046A35}"/>
    <cellStyle name="SAPBEXexcBad8 8 3" xfId="2701" xr:uid="{23556788-B128-4DDA-8184-5C6CD99D1EF4}"/>
    <cellStyle name="SAPBEXexcBad8 8 3 2" xfId="6942" xr:uid="{13250340-743B-4DFB-9D94-DB0CBC7FBBE1}"/>
    <cellStyle name="SAPBEXexcBad8 8 3 3" xfId="8068" xr:uid="{24AABBF1-C2CA-4B08-98B4-FF155232C8BB}"/>
    <cellStyle name="SAPBEXexcBad8 8 3 4" xfId="13499" xr:uid="{C5045697-E071-427E-976B-4ADB719F1198}"/>
    <cellStyle name="SAPBEXexcBad8 8 4" xfId="5644" xr:uid="{4635F691-C399-4F11-B95C-E64595CE6FFF}"/>
    <cellStyle name="SAPBEXexcBad8 8 5" xfId="4570" xr:uid="{39CF2FCA-B97E-4021-88E4-144F942DB248}"/>
    <cellStyle name="SAPBEXexcBad8 8 6" xfId="9569" xr:uid="{1285AF6F-C02E-4948-96FA-70E9C73A908C}"/>
    <cellStyle name="SAPBEXexcBad8 8 7" xfId="12681" xr:uid="{FCAB63BA-6404-4376-9EFF-BB22502B95FB}"/>
    <cellStyle name="SAPBEXexcBad8 9" xfId="1371" xr:uid="{A004CC30-D99D-4EFD-BB96-72CF209BCB1F}"/>
    <cellStyle name="SAPBEXexcBad8 9 2" xfId="2702" xr:uid="{B1B7C7A0-134C-4C00-8AB3-701E54FBE630}"/>
    <cellStyle name="SAPBEXexcBad8 9 2 2" xfId="6943" xr:uid="{7BB08A78-4286-4BD1-AFE4-BC44418F3727}"/>
    <cellStyle name="SAPBEXexcBad8 9 2 3" xfId="8069" xr:uid="{D6621D03-EA52-477E-9B66-EF0970504758}"/>
    <cellStyle name="SAPBEXexcBad8 9 2 4" xfId="12948" xr:uid="{EBD85DD0-5FC1-431D-A433-DE46BA6940EE}"/>
    <cellStyle name="SAPBEXexcBad8 9 3" xfId="5645" xr:uid="{18756489-74BB-4EFD-99DB-146098714CFF}"/>
    <cellStyle name="SAPBEXexcBad8 9 4" xfId="4569" xr:uid="{FD1630C3-F853-48B2-A44A-E3C4FB85D3F2}"/>
    <cellStyle name="SAPBEXexcBad8 9 5" xfId="9568" xr:uid="{D506B7DA-CF3B-43C7-AA7B-9174A905E8B9}"/>
    <cellStyle name="SAPBEXexcBad8 9 6" xfId="13407" xr:uid="{43B38C42-8174-48E4-95B1-07B5BBC4A957}"/>
    <cellStyle name="SAPBEXexcBad8_Mesquite Solar 277 MW v1" xfId="1372" xr:uid="{F18B328C-D11F-4B95-AA92-39F638CD27CA}"/>
    <cellStyle name="SAPBEXexcBad9" xfId="129" xr:uid="{176F8D96-B842-472D-A5B5-E0706209BD42}"/>
    <cellStyle name="SAPBEXexcBad9 10" xfId="1373" xr:uid="{07E21F39-DF23-48DC-9E8F-E961F2CCEE35}"/>
    <cellStyle name="SAPBEXexcBad9 10 2" xfId="2703" xr:uid="{5DEA5BE6-531D-41B3-B99E-46A415FD4780}"/>
    <cellStyle name="SAPBEXexcBad9 10 2 2" xfId="6944" xr:uid="{F10141BE-6C8B-4E6A-BC15-4B5BFB2D8B2C}"/>
    <cellStyle name="SAPBEXexcBad9 10 2 3" xfId="8070" xr:uid="{9A83FFD7-92B4-4A36-B1DC-8BACAC5C64B4}"/>
    <cellStyle name="SAPBEXexcBad9 10 2 4" xfId="10208" xr:uid="{C3AD9A9F-2017-4B6C-BFC0-1E2088863991}"/>
    <cellStyle name="SAPBEXexcBad9 10 3" xfId="5646" xr:uid="{EBA80724-ECCB-43FD-8250-88E32697E99F}"/>
    <cellStyle name="SAPBEXexcBad9 10 4" xfId="4568" xr:uid="{CD58EC5D-0A3A-416A-9C05-5940FDB981E4}"/>
    <cellStyle name="SAPBEXexcBad9 10 5" xfId="9567" xr:uid="{C6D0CF83-2966-40B1-AD34-3ED800D99234}"/>
    <cellStyle name="SAPBEXexcBad9 10 6" xfId="13405" xr:uid="{AF60B989-299F-44DD-B281-7E23F88BABAB}"/>
    <cellStyle name="SAPBEXexcBad9 11" xfId="1374" xr:uid="{A6420DBA-5999-4708-8BFC-74B7EEC4DE06}"/>
    <cellStyle name="SAPBEXexcBad9 11 2" xfId="2704" xr:uid="{783EAA17-5A42-41B5-8D4A-EA79B31F7F47}"/>
    <cellStyle name="SAPBEXexcBad9 11 2 2" xfId="6945" xr:uid="{AB261BAE-05B5-46D3-A59C-D388046BA81F}"/>
    <cellStyle name="SAPBEXexcBad9 11 2 3" xfId="8071" xr:uid="{EE286B46-B154-46CB-8019-2FB105BCED22}"/>
    <cellStyle name="SAPBEXexcBad9 11 2 4" xfId="12947" xr:uid="{516E5ACA-7E4A-47A7-A1FB-C73A115B757A}"/>
    <cellStyle name="SAPBEXexcBad9 11 3" xfId="5647" xr:uid="{BE0A1988-76AB-43EB-91AB-B0A66EA2B574}"/>
    <cellStyle name="SAPBEXexcBad9 11 4" xfId="4567" xr:uid="{53AD0DE8-FCD8-4AD2-9877-59D4ABCE3A08}"/>
    <cellStyle name="SAPBEXexcBad9 11 5" xfId="9566" xr:uid="{7BAA7CF2-32C7-4446-B05A-61516047AA33}"/>
    <cellStyle name="SAPBEXexcBad9 11 6" xfId="13406" xr:uid="{30E36623-3BB0-463C-8120-E121ED5B281A}"/>
    <cellStyle name="SAPBEXexcBad9 12" xfId="1375" xr:uid="{E5FBA02A-EB0A-42D2-9CD9-E774B673B925}"/>
    <cellStyle name="SAPBEXexcBad9 12 2" xfId="2705" xr:uid="{EA29D7A8-ABA2-4B1C-9F12-A6C284D2E3A2}"/>
    <cellStyle name="SAPBEXexcBad9 12 2 2" xfId="6946" xr:uid="{9F41A851-A181-48D2-BDF4-4D65EE89BD1B}"/>
    <cellStyle name="SAPBEXexcBad9 12 2 3" xfId="8072" xr:uid="{28E5B497-371F-4667-929F-F07C1B9E6C3A}"/>
    <cellStyle name="SAPBEXexcBad9 12 2 4" xfId="10207" xr:uid="{9D38A82E-BD05-4EBA-AEEF-4194D32A9A8F}"/>
    <cellStyle name="SAPBEXexcBad9 12 3" xfId="5648" xr:uid="{5E626705-59D8-48E2-85CC-18281E0B8DC8}"/>
    <cellStyle name="SAPBEXexcBad9 12 4" xfId="4566" xr:uid="{97173CA4-8BE4-440A-844C-C20184E9746D}"/>
    <cellStyle name="SAPBEXexcBad9 12 5" xfId="9565" xr:uid="{8A5DA126-42EB-451D-B40E-80223B81D692}"/>
    <cellStyle name="SAPBEXexcBad9 12 6" xfId="12680" xr:uid="{C1C1C378-02EE-4866-A7DC-27C404142AC3}"/>
    <cellStyle name="SAPBEXexcBad9 13" xfId="1376" xr:uid="{51E1A3E1-B3B3-4BD9-8C41-944885256739}"/>
    <cellStyle name="SAPBEXexcBad9 13 2" xfId="2706" xr:uid="{D60E75C3-5703-4997-B1A5-6AEB5CA9658A}"/>
    <cellStyle name="SAPBEXexcBad9 13 2 2" xfId="6947" xr:uid="{A83790A9-04B1-4D75-8B8C-DD30FC55FE22}"/>
    <cellStyle name="SAPBEXexcBad9 13 2 3" xfId="8073" xr:uid="{69FA6727-1906-4C49-896F-1148AA0EAC72}"/>
    <cellStyle name="SAPBEXexcBad9 13 2 4" xfId="12946" xr:uid="{A5FBD7DA-85A6-4F58-8028-AFEF6EBFF365}"/>
    <cellStyle name="SAPBEXexcBad9 13 3" xfId="5649" xr:uid="{8B3EE587-6DA2-4DD5-AC9A-B6D3F4917DA9}"/>
    <cellStyle name="SAPBEXexcBad9 13 4" xfId="4565" xr:uid="{77E553C6-6571-4D4D-B1B3-DA56DCE4FBC6}"/>
    <cellStyle name="SAPBEXexcBad9 13 5" xfId="9564" xr:uid="{EEFA13E5-BFE2-4DD2-ADAF-2456C3529642}"/>
    <cellStyle name="SAPBEXexcBad9 13 6" xfId="12679" xr:uid="{61AD550E-0444-40E6-B0AC-2FA7584C6EB7}"/>
    <cellStyle name="SAPBEXexcBad9 14" xfId="1377" xr:uid="{AD3E0388-1D12-4138-9598-0A260D2A1183}"/>
    <cellStyle name="SAPBEXexcBad9 14 2" xfId="2707" xr:uid="{B803E847-AA14-4D2E-80DC-306F39621DAA}"/>
    <cellStyle name="SAPBEXexcBad9 14 2 2" xfId="6948" xr:uid="{9D0015B0-C3CE-4112-B9F5-B41E05DC6891}"/>
    <cellStyle name="SAPBEXexcBad9 14 2 3" xfId="8074" xr:uid="{8F31C6E5-A9D8-4D99-9F75-E705609D7917}"/>
    <cellStyle name="SAPBEXexcBad9 14 2 4" xfId="10206" xr:uid="{9A7B963E-409C-4E33-8409-38434822D575}"/>
    <cellStyle name="SAPBEXexcBad9 14 3" xfId="5650" xr:uid="{EF1A4ABB-B2AF-4647-A578-0190B3AFD044}"/>
    <cellStyle name="SAPBEXexcBad9 14 4" xfId="4564" xr:uid="{B7CFED52-9B4B-4385-98F3-05F5F0AD7EFD}"/>
    <cellStyle name="SAPBEXexcBad9 14 5" xfId="9563" xr:uid="{E6B10D09-63EE-4C43-9752-050999BF4D07}"/>
    <cellStyle name="SAPBEXexcBad9 14 6" xfId="13403" xr:uid="{EB6C6117-EA6A-496B-86EA-CC2DD2093521}"/>
    <cellStyle name="SAPBEXexcBad9 15" xfId="1378" xr:uid="{91F2FEC4-18EC-4AF0-ABB1-8AE2B100EBD3}"/>
    <cellStyle name="SAPBEXexcBad9 15 2" xfId="2708" xr:uid="{720F5B21-38C2-446D-B341-C3E4B4A95A27}"/>
    <cellStyle name="SAPBEXexcBad9 15 2 2" xfId="6949" xr:uid="{7598D92C-6F50-4C9D-A15D-7E857F8F41D1}"/>
    <cellStyle name="SAPBEXexcBad9 15 2 3" xfId="8075" xr:uid="{9DC8C4B3-FFF3-4845-A195-E76233D32823}"/>
    <cellStyle name="SAPBEXexcBad9 15 2 4" xfId="12945" xr:uid="{0529430D-4A0A-4259-AEF0-8B2E0BC7AA3C}"/>
    <cellStyle name="SAPBEXexcBad9 15 3" xfId="5651" xr:uid="{0421C893-D8A0-47C8-AACF-A9E380871647}"/>
    <cellStyle name="SAPBEXexcBad9 15 4" xfId="4563" xr:uid="{E5A2CED0-1023-4049-A2CE-0242461F5B57}"/>
    <cellStyle name="SAPBEXexcBad9 15 5" xfId="9562" xr:uid="{1E59FA8F-69EF-456E-B3B4-64D0589B4B1D}"/>
    <cellStyle name="SAPBEXexcBad9 15 6" xfId="13404" xr:uid="{350B7FC1-26DD-491A-850B-3D29443E735A}"/>
    <cellStyle name="SAPBEXexcBad9 16" xfId="1379" xr:uid="{535A4F39-B651-441D-8834-A20EAA89C0E7}"/>
    <cellStyle name="SAPBEXexcBad9 16 2" xfId="2709" xr:uid="{FCCCA0CA-D388-41E8-B27D-6E0A9832A137}"/>
    <cellStyle name="SAPBEXexcBad9 16 2 2" xfId="6950" xr:uid="{DFD2394A-AED8-49A7-957E-DA4E4E438CDD}"/>
    <cellStyle name="SAPBEXexcBad9 16 2 3" xfId="4384" xr:uid="{CA9183C6-0B5E-47F6-8776-50EEC1E81EEC}"/>
    <cellStyle name="SAPBEXexcBad9 16 2 4" xfId="10205" xr:uid="{4F8793AB-D579-4690-A8BF-F0AADD23BBED}"/>
    <cellStyle name="SAPBEXexcBad9 16 3" xfId="5652" xr:uid="{BFF6D122-291A-4622-8DA9-E10106CFE9FD}"/>
    <cellStyle name="SAPBEXexcBad9 16 4" xfId="4562" xr:uid="{55EC09FB-1411-4437-86BD-4EA2333F9647}"/>
    <cellStyle name="SAPBEXexcBad9 16 5" xfId="9560" xr:uid="{088FC620-1E9F-4B39-941E-8097FF52A52A}"/>
    <cellStyle name="SAPBEXexcBad9 16 6" xfId="12678" xr:uid="{C5E19E44-EA80-474C-BA40-F54934CA7892}"/>
    <cellStyle name="SAPBEXexcBad9 17" xfId="1380" xr:uid="{8983B25F-E365-4857-8BA2-F1474E309631}"/>
    <cellStyle name="SAPBEXexcBad9 17 2" xfId="2710" xr:uid="{F7C7F713-9CEB-429E-A671-9C6AD1165D67}"/>
    <cellStyle name="SAPBEXexcBad9 17 2 2" xfId="6951" xr:uid="{EC428EEF-B125-49A1-AE59-0E748F131538}"/>
    <cellStyle name="SAPBEXexcBad9 17 2 3" xfId="8076" xr:uid="{689AB258-69BE-4262-8ED3-C21B3F2D6F11}"/>
    <cellStyle name="SAPBEXexcBad9 17 2 4" xfId="12944" xr:uid="{62EFF2BE-0B15-4233-A9FC-D12D2322CEF5}"/>
    <cellStyle name="SAPBEXexcBad9 17 3" xfId="5653" xr:uid="{30A7654A-677A-4193-A599-4B43371FACBA}"/>
    <cellStyle name="SAPBEXexcBad9 17 4" xfId="4561" xr:uid="{F4CD4F09-4B49-4F09-A5EA-8FC69F17EB1D}"/>
    <cellStyle name="SAPBEXexcBad9 17 5" xfId="9561" xr:uid="{5EEF013C-A0A9-4F4C-A538-EAD9A63E06EB}"/>
    <cellStyle name="SAPBEXexcBad9 17 6" xfId="12677" xr:uid="{2E1BB1D4-C136-4B74-B83A-33BB3856A959}"/>
    <cellStyle name="SAPBEXexcBad9 18" xfId="2452" xr:uid="{54F3A9CC-FD63-4683-A51A-3C2D31562BF3}"/>
    <cellStyle name="SAPBEXexcBad9 18 2" xfId="6693" xr:uid="{C3C2CA23-04D5-460B-8692-A2DDED398C1E}"/>
    <cellStyle name="SAPBEXexcBad9 18 3" xfId="8312" xr:uid="{18E9FD16-0048-498D-B2CC-B9B1A8274A7B}"/>
    <cellStyle name="SAPBEXexcBad9 18 4" xfId="10435" xr:uid="{019B2E92-C872-4F65-90EE-B58C7D9489F4}"/>
    <cellStyle name="SAPBEXexcBad9 19" xfId="4451" xr:uid="{10E9B5AE-765D-4138-888B-E1C6D5215D70}"/>
    <cellStyle name="SAPBEXexcBad9 2" xfId="130" xr:uid="{D3E0C17D-6EDA-4F23-AE3E-3238AF6661D3}"/>
    <cellStyle name="SAPBEXexcBad9 2 2" xfId="1381" xr:uid="{5CEAB9CA-1E25-44F5-91A6-982A49DDABA5}"/>
    <cellStyle name="SAPBEXexcBad9 2 2 2" xfId="3682" xr:uid="{DF7C46A9-B000-48D0-9754-A3A0DF9587A7}"/>
    <cellStyle name="SAPBEXexcBad9 2 2 2 2" xfId="7923" xr:uid="{389EE9E2-6E5C-479C-8915-9A86EA18933D}"/>
    <cellStyle name="SAPBEXexcBad9 2 2 2 3" xfId="11827" xr:uid="{A9A5EA6F-7459-420F-86FE-C60A8C5C490F}"/>
    <cellStyle name="SAPBEXexcBad9 2 2 2 4" xfId="13616" xr:uid="{9F8659CC-D5B1-4A0E-A9BC-E9AD9BF83363}"/>
    <cellStyle name="SAPBEXexcBad9 2 2 3" xfId="2711" xr:uid="{E657FAE7-4AF9-40C5-861F-2332CF88BFD3}"/>
    <cellStyle name="SAPBEXexcBad9 2 2 3 2" xfId="6952" xr:uid="{B0B7B648-85B7-477E-A924-A0E8E0E2D1C6}"/>
    <cellStyle name="SAPBEXexcBad9 2 2 3 3" xfId="8077" xr:uid="{666AFA0D-151B-4921-ADC0-EE58940DBDC4}"/>
    <cellStyle name="SAPBEXexcBad9 2 2 3 4" xfId="11897" xr:uid="{BF8F543F-0DDB-4F23-A563-2D8F22DC3DDC}"/>
    <cellStyle name="SAPBEXexcBad9 2 2 4" xfId="5654" xr:uid="{77A0B61B-1F2C-42C9-8347-52B0FFFB1024}"/>
    <cellStyle name="SAPBEXexcBad9 2 2 5" xfId="4560" xr:uid="{203B8C75-8171-4601-8471-DAFCD1D81994}"/>
    <cellStyle name="SAPBEXexcBad9 2 2 6" xfId="9558" xr:uid="{32ECB59E-D847-446D-8D96-2817051696C8}"/>
    <cellStyle name="SAPBEXexcBad9 2 2 7" xfId="13401" xr:uid="{D2CA106D-8ED2-4BDE-AE9D-75AA381BB9CB}"/>
    <cellStyle name="SAPBEXexcBad9 2 3" xfId="2453" xr:uid="{DE78B67A-0D1B-41D1-83B2-C17CB8C4E6EF}"/>
    <cellStyle name="SAPBEXexcBad9 2 3 2" xfId="6694" xr:uid="{2171CBB1-0A5B-480D-9D86-D4E435C7D165}"/>
    <cellStyle name="SAPBEXexcBad9 2 3 3" xfId="9435" xr:uid="{12EB449A-229F-4E93-A96D-450EE6636497}"/>
    <cellStyle name="SAPBEXexcBad9 2 3 4" xfId="8311" xr:uid="{B4B964CA-DA42-4327-9F29-7F33ED8FAC62}"/>
    <cellStyle name="SAPBEXexcBad9 2 3 5" xfId="13029" xr:uid="{7064285A-D3B0-4398-BAD6-3583014B62A3}"/>
    <cellStyle name="SAPBEXexcBad9 2 4" xfId="4452" xr:uid="{2AD2FE4B-0E76-4F42-BDFC-7BB76B709F7E}"/>
    <cellStyle name="SAPBEXexcBad9 2 5" xfId="5495" xr:uid="{9FC030EA-9D56-4F54-81DF-37C5AED88B4C}"/>
    <cellStyle name="SAPBEXexcBad9 2 6" xfId="9495" xr:uid="{2D1EFCD7-CF25-4643-8DDE-FCED48C3F5AB}"/>
    <cellStyle name="SAPBEXexcBad9 2 7" xfId="13925" xr:uid="{4E9E8724-3753-4150-987B-FF602D3D0A20}"/>
    <cellStyle name="SAPBEXexcBad9 20" xfId="5496" xr:uid="{F0AA6B12-207E-4CAB-9093-258C65E09EB7}"/>
    <cellStyle name="SAPBEXexcBad9 21" xfId="10923" xr:uid="{B894631A-EA6E-44F1-872F-259517875B92}"/>
    <cellStyle name="SAPBEXexcBad9 22" xfId="12797" xr:uid="{9EC7A59A-A59A-4D41-8C31-2CE2E07CBCD4}"/>
    <cellStyle name="SAPBEXexcBad9 3" xfId="1382" xr:uid="{AEE3062E-93CF-49A0-8DB4-14FE7925590F}"/>
    <cellStyle name="SAPBEXexcBad9 3 2" xfId="1383" xr:uid="{0C606084-73CC-4D9E-8703-C10DB247B932}"/>
    <cellStyle name="SAPBEXexcBad9 3 2 2" xfId="2713" xr:uid="{8CC980E8-BB9A-42F7-BBE9-84889BA5E4D9}"/>
    <cellStyle name="SAPBEXexcBad9 3 2 2 2" xfId="6954" xr:uid="{E944FA2E-8FDE-40A5-947B-450F3EEB28B2}"/>
    <cellStyle name="SAPBEXexcBad9 3 2 2 3" xfId="8079" xr:uid="{8292D195-07AD-47C8-982E-15AC073CA056}"/>
    <cellStyle name="SAPBEXexcBad9 3 2 2 4" xfId="10204" xr:uid="{E494FDB8-D3EF-44AD-B4A3-DE416BB7A516}"/>
    <cellStyle name="SAPBEXexcBad9 3 2 3" xfId="5656" xr:uid="{17604347-CA5F-4C14-A4FC-7F631A38D7C7}"/>
    <cellStyle name="SAPBEXexcBad9 3 2 4" xfId="5292" xr:uid="{52AD974F-2DAF-4F12-BC34-BA25F7925578}"/>
    <cellStyle name="SAPBEXexcBad9 3 2 5" xfId="9559" xr:uid="{C76E0E78-82C3-434E-B4BD-C0FF7E2C9A30}"/>
    <cellStyle name="SAPBEXexcBad9 3 2 6" xfId="12676" xr:uid="{D57EED5E-EFFA-4CF3-AF66-2E4F836611E6}"/>
    <cellStyle name="SAPBEXexcBad9 3 3" xfId="2712" xr:uid="{F8855780-32F8-4FE0-8BB6-A83838308BA1}"/>
    <cellStyle name="SAPBEXexcBad9 3 3 2" xfId="6953" xr:uid="{440242FF-9438-44F3-8E7F-F77B66C048DB}"/>
    <cellStyle name="SAPBEXexcBad9 3 3 3" xfId="8078" xr:uid="{69B49271-03D5-4B0B-BBBD-B9F7C84E00B2}"/>
    <cellStyle name="SAPBEXexcBad9 3 3 4" xfId="12943" xr:uid="{25907479-67E8-4952-AE3E-67678EE47D76}"/>
    <cellStyle name="SAPBEXexcBad9 3 4" xfId="5655" xr:uid="{1F48D3A3-6147-4B7F-B824-58050C5986B7}"/>
    <cellStyle name="SAPBEXexcBad9 3 5" xfId="4559" xr:uid="{6B0A1831-2E76-4BF0-AD93-908A21AF9236}"/>
    <cellStyle name="SAPBEXexcBad9 3 6" xfId="10777" xr:uid="{34671029-6CCE-4C3A-8F84-54B5475D0609}"/>
    <cellStyle name="SAPBEXexcBad9 3 7" xfId="13402" xr:uid="{47FC2F49-60BB-4A90-81D1-7CC4311811B5}"/>
    <cellStyle name="SAPBEXexcBad9 4" xfId="1384" xr:uid="{FF251411-E416-4F83-8DA2-CBBFFC896CD8}"/>
    <cellStyle name="SAPBEXexcBad9 4 2" xfId="1385" xr:uid="{DF04AA74-308A-4512-B861-B49DB9DFF698}"/>
    <cellStyle name="SAPBEXexcBad9 4 2 2" xfId="2715" xr:uid="{DC7A29CC-ED71-4C93-A988-5FC718391444}"/>
    <cellStyle name="SAPBEXexcBad9 4 2 2 2" xfId="6956" xr:uid="{CC08CF77-E6F1-414B-9D01-5CB4DBEAE48E}"/>
    <cellStyle name="SAPBEXexcBad9 4 2 2 3" xfId="8081" xr:uid="{54B87104-1646-4E56-8DBC-0F14F0EFEAF5}"/>
    <cellStyle name="SAPBEXexcBad9 4 2 2 4" xfId="10203" xr:uid="{C7FAF04D-8288-4FF9-B9F2-DA1294115658}"/>
    <cellStyle name="SAPBEXexcBad9 4 2 3" xfId="5658" xr:uid="{C18E7585-22D1-4159-A05C-E960934A4B2D}"/>
    <cellStyle name="SAPBEXexcBad9 4 2 4" xfId="5290" xr:uid="{73131536-8798-4352-AA31-FF0F93DF6CBF}"/>
    <cellStyle name="SAPBEXexcBad9 4 2 5" xfId="9557" xr:uid="{CDF26BE2-16AD-4B2B-BBAF-7F59C6A7625C}"/>
    <cellStyle name="SAPBEXexcBad9 4 2 6" xfId="13399" xr:uid="{55C93D22-A218-4382-9252-812575DBED44}"/>
    <cellStyle name="SAPBEXexcBad9 4 3" xfId="4122" xr:uid="{16A2709A-2C10-46AB-A3E1-E0294B0BE434}"/>
    <cellStyle name="SAPBEXexcBad9 4 3 2" xfId="8358" xr:uid="{859282A8-36D1-45A3-A677-AA33B3A8B772}"/>
    <cellStyle name="SAPBEXexcBad9 4 3 3" xfId="12231" xr:uid="{0702FA39-78E6-47E2-ACF9-1C3B07AA6535}"/>
    <cellStyle name="SAPBEXexcBad9 4 3 4" xfId="12195" xr:uid="{9AE2DAF0-CAC5-4CD1-B756-4160E1392BE1}"/>
    <cellStyle name="SAPBEXexcBad9 4 4" xfId="2714" xr:uid="{6CB7EC85-8C96-48A7-BBBD-87774F23F114}"/>
    <cellStyle name="SAPBEXexcBad9 4 4 2" xfId="6955" xr:uid="{741FC562-9562-4B3D-8178-DEF74E21C331}"/>
    <cellStyle name="SAPBEXexcBad9 4 4 3" xfId="8080" xr:uid="{93A43A50-312C-4409-A121-00997C92D87E}"/>
    <cellStyle name="SAPBEXexcBad9 4 4 4" xfId="12942" xr:uid="{1D191361-4F5E-41F0-BC2A-90EF179AC27A}"/>
    <cellStyle name="SAPBEXexcBad9 4 5" xfId="5657" xr:uid="{BE45DC89-9961-45C4-AF3D-568D66117C8F}"/>
    <cellStyle name="SAPBEXexcBad9 4 6" xfId="5291" xr:uid="{F5B86245-8AD9-4A3A-A719-A8555E6DE636}"/>
    <cellStyle name="SAPBEXexcBad9 4 7" xfId="9556" xr:uid="{ECECD1E7-0981-45A0-9DDC-3D62E3BDC149}"/>
    <cellStyle name="SAPBEXexcBad9 4 8" xfId="12675" xr:uid="{0C7C2510-3532-4EBF-9EC8-A33DE669D484}"/>
    <cellStyle name="SAPBEXexcBad9 5" xfId="1386" xr:uid="{AFFC2DAE-BE65-40D7-96BD-D549DCC9E350}"/>
    <cellStyle name="SAPBEXexcBad9 5 2" xfId="1387" xr:uid="{B270AB8F-5A96-4F7D-ACE9-2B8D1228CCA3}"/>
    <cellStyle name="SAPBEXexcBad9 5 2 2" xfId="2717" xr:uid="{CD7715F4-67FF-48D9-BA10-7C5A00123A56}"/>
    <cellStyle name="SAPBEXexcBad9 5 2 2 2" xfId="6958" xr:uid="{2D9ECC5D-4E68-4FD8-A3B5-5B0EE99B7C2E}"/>
    <cellStyle name="SAPBEXexcBad9 5 2 2 3" xfId="8083" xr:uid="{95B7237A-D63C-4D57-9A8E-061A482140D0}"/>
    <cellStyle name="SAPBEXexcBad9 5 2 2 4" xfId="10202" xr:uid="{52126F0E-5CFA-4B8F-928E-9B88F364115A}"/>
    <cellStyle name="SAPBEXexcBad9 5 2 3" xfId="5660" xr:uid="{962038CB-6284-4AF2-B138-4DE2EC07BDC2}"/>
    <cellStyle name="SAPBEXexcBad9 5 2 4" xfId="5288" xr:uid="{6E5BE4EB-B74D-47F4-9DD2-FEBFF589AF39}"/>
    <cellStyle name="SAPBEXexcBad9 5 2 5" xfId="9555" xr:uid="{3BB9487F-DBE4-4F80-9654-D6CAE0109C5F}"/>
    <cellStyle name="SAPBEXexcBad9 5 2 6" xfId="12674" xr:uid="{1668BDA0-C4AF-4B68-8082-639C352DE765}"/>
    <cellStyle name="SAPBEXexcBad9 5 3" xfId="4123" xr:uid="{E5FB959A-3F56-429D-8BCF-4E5C0DB64038}"/>
    <cellStyle name="SAPBEXexcBad9 5 3 2" xfId="8359" xr:uid="{C1165D3C-3EBB-4EA3-8028-5CEA88BE509D}"/>
    <cellStyle name="SAPBEXexcBad9 5 3 3" xfId="10808" xr:uid="{2AC976D7-DBE8-41A6-9F12-F500537FCAB1}"/>
    <cellStyle name="SAPBEXexcBad9 5 3 4" xfId="12232" xr:uid="{9D1AF2FB-A4BD-4F17-AD05-98C6CF0C9B70}"/>
    <cellStyle name="SAPBEXexcBad9 5 3 5" xfId="6808" xr:uid="{9784B66F-A2F9-48DC-A9A6-C76E3D42BF46}"/>
    <cellStyle name="SAPBEXexcBad9 5 4" xfId="2716" xr:uid="{7017B61C-AF82-4246-9469-D7F0BDB9ED59}"/>
    <cellStyle name="SAPBEXexcBad9 5 4 2" xfId="6957" xr:uid="{1DA11DBE-C5C6-4F2C-AB1F-C59F8C772CF6}"/>
    <cellStyle name="SAPBEXexcBad9 5 4 3" xfId="8082" xr:uid="{FF646E64-354D-4B5F-80E6-B36CC0CF895C}"/>
    <cellStyle name="SAPBEXexcBad9 5 4 4" xfId="9661" xr:uid="{9C75DE5C-5239-400C-B1B5-DCE78961DAF9}"/>
    <cellStyle name="SAPBEXexcBad9 5 5" xfId="5659" xr:uid="{ED4FF57C-45ED-4254-9619-8B2C9711F36D}"/>
    <cellStyle name="SAPBEXexcBad9 5 6" xfId="5289" xr:uid="{1EBD580C-DD75-4B29-BC27-1CE5E00E56A2}"/>
    <cellStyle name="SAPBEXexcBad9 5 7" xfId="9554" xr:uid="{4F56EC6A-A72C-402A-806A-ADD5430DAF78}"/>
    <cellStyle name="SAPBEXexcBad9 5 8" xfId="13400" xr:uid="{8E13FC0A-5399-43FD-AD26-560AE6F640DC}"/>
    <cellStyle name="SAPBEXexcBad9 6" xfId="1388" xr:uid="{8E60C16B-61E0-4DE7-A67F-1529B8AF46A7}"/>
    <cellStyle name="SAPBEXexcBad9 6 2" xfId="1389" xr:uid="{B80905BD-10EA-4DDD-A09D-FEC1A96D937D}"/>
    <cellStyle name="SAPBEXexcBad9 6 2 2" xfId="2719" xr:uid="{C023B68C-4C5A-4B2E-A6F8-4B6FAAC5E0D9}"/>
    <cellStyle name="SAPBEXexcBad9 6 2 2 2" xfId="6960" xr:uid="{EF12FDE7-3FD4-424D-9809-99A8743FE829}"/>
    <cellStyle name="SAPBEXexcBad9 6 2 2 3" xfId="8085" xr:uid="{FA43F5E3-216E-4346-A0EC-0A16B0A81A6A}"/>
    <cellStyle name="SAPBEXexcBad9 6 2 2 4" xfId="10201" xr:uid="{5C75EB7F-F100-4D6B-8840-C248655D4691}"/>
    <cellStyle name="SAPBEXexcBad9 6 2 3" xfId="5662" xr:uid="{B2A0613C-17D2-4169-AFC1-D634A3F69AF1}"/>
    <cellStyle name="SAPBEXexcBad9 6 2 4" xfId="5286" xr:uid="{96900076-1180-41CC-A144-3CEDE3638517}"/>
    <cellStyle name="SAPBEXexcBad9 6 2 5" xfId="9553" xr:uid="{77C81547-33CA-44DF-B3CE-76261DDA4941}"/>
    <cellStyle name="SAPBEXexcBad9 6 2 6" xfId="13397" xr:uid="{6817A5B2-E0F7-48C6-88E9-238D4F205690}"/>
    <cellStyle name="SAPBEXexcBad9 6 3" xfId="4124" xr:uid="{7229ADA3-E252-47E7-BE63-D0D923784487}"/>
    <cellStyle name="SAPBEXexcBad9 6 3 2" xfId="8360" xr:uid="{FF61A56D-7CBC-427B-832D-C4256D8096E6}"/>
    <cellStyle name="SAPBEXexcBad9 6 3 3" xfId="10809" xr:uid="{E14B65F7-6A67-43FD-A5F1-485F808976E8}"/>
    <cellStyle name="SAPBEXexcBad9 6 3 4" xfId="12233" xr:uid="{161B9FA3-6038-4D3A-B5A0-73DA1BE06611}"/>
    <cellStyle name="SAPBEXexcBad9 6 3 5" xfId="13556" xr:uid="{403B6695-297A-4E0E-96F5-F144D93E6D77}"/>
    <cellStyle name="SAPBEXexcBad9 6 4" xfId="2718" xr:uid="{B3F5D00E-0745-4628-9AA2-13178804752E}"/>
    <cellStyle name="SAPBEXexcBad9 6 4 2" xfId="6959" xr:uid="{5BA04282-DAA3-4ED5-8B90-C3C4E4250E57}"/>
    <cellStyle name="SAPBEXexcBad9 6 4 3" xfId="8084" xr:uid="{CF474B16-9B7B-4BFF-9B3F-4BFC025629F5}"/>
    <cellStyle name="SAPBEXexcBad9 6 4 4" xfId="12941" xr:uid="{4C6E1960-37AC-44CE-A437-A01364127969}"/>
    <cellStyle name="SAPBEXexcBad9 6 5" xfId="5661" xr:uid="{61F3447E-8DAF-4549-8E41-D7F2DA7C7DD4}"/>
    <cellStyle name="SAPBEXexcBad9 6 6" xfId="5287" xr:uid="{9875BAA4-B086-44FC-8433-A13BC382ADDC}"/>
    <cellStyle name="SAPBEXexcBad9 6 7" xfId="9552" xr:uid="{241A74E3-0509-4A06-9026-97CFF9DE554E}"/>
    <cellStyle name="SAPBEXexcBad9 6 8" xfId="12673" xr:uid="{334DE28A-CACF-42A4-9117-6CE0356517FC}"/>
    <cellStyle name="SAPBEXexcBad9 7" xfId="1390" xr:uid="{FDEB33AC-3427-4FC4-8E6D-5198A70BB68E}"/>
    <cellStyle name="SAPBEXexcBad9 7 2" xfId="1391" xr:uid="{1D4A6878-16CA-4ECA-8742-D5001EA11B42}"/>
    <cellStyle name="SAPBEXexcBad9 7 2 2" xfId="2721" xr:uid="{DA716C10-9DAF-4F9D-A592-7DF3573CFA1A}"/>
    <cellStyle name="SAPBEXexcBad9 7 2 2 2" xfId="6962" xr:uid="{2BA0962B-6CE5-442F-9B2F-4F4FDCDE1C59}"/>
    <cellStyle name="SAPBEXexcBad9 7 2 2 3" xfId="4385" xr:uid="{BB15FB5F-A292-431C-8E01-4E650BE53E65}"/>
    <cellStyle name="SAPBEXexcBad9 7 2 2 4" xfId="10200" xr:uid="{684555E8-5D82-4F37-8CAA-9755BEAB2818}"/>
    <cellStyle name="SAPBEXexcBad9 7 2 3" xfId="5664" xr:uid="{E4CDC244-5416-46CE-B6C8-FB68C31E923E}"/>
    <cellStyle name="SAPBEXexcBad9 7 2 4" xfId="5284" xr:uid="{836D637C-4B90-475B-848A-3B81BD23F5EA}"/>
    <cellStyle name="SAPBEXexcBad9 7 2 5" xfId="10386" xr:uid="{B94AF6DA-E770-481A-BB4F-1383BC33728B}"/>
    <cellStyle name="SAPBEXexcBad9 7 2 6" xfId="12672" xr:uid="{18BAAC6A-906F-49FC-8E8B-389F4A49DC23}"/>
    <cellStyle name="SAPBEXexcBad9 7 3" xfId="4125" xr:uid="{FD323FAF-A859-45FF-851B-A08F7E070FAC}"/>
    <cellStyle name="SAPBEXexcBad9 7 3 2" xfId="8361" xr:uid="{70B9450A-44A3-485C-AC8D-0D2A2AB6B5D1}"/>
    <cellStyle name="SAPBEXexcBad9 7 3 3" xfId="10810" xr:uid="{2D5F4FBD-83E7-4145-82D5-15DBEFF28801}"/>
    <cellStyle name="SAPBEXexcBad9 7 3 4" xfId="12234" xr:uid="{CF1A7A35-746B-4505-997E-30F881F3FF9D}"/>
    <cellStyle name="SAPBEXexcBad9 7 3 5" xfId="9689" xr:uid="{0416A381-D8FF-46F0-8A3E-B7812ABF76D5}"/>
    <cellStyle name="SAPBEXexcBad9 7 4" xfId="2720" xr:uid="{705EC555-4B0E-491C-B6C6-0FECF601BE2C}"/>
    <cellStyle name="SAPBEXexcBad9 7 4 2" xfId="6961" xr:uid="{4CD76F0B-B0F9-4F12-9ECA-2D1F80CCFE96}"/>
    <cellStyle name="SAPBEXexcBad9 7 4 3" xfId="8086" xr:uid="{9033EB5C-029F-4721-A9BA-E75FCAB19DA6}"/>
    <cellStyle name="SAPBEXexcBad9 7 4 4" xfId="12940" xr:uid="{E86A270D-AC5F-44BB-81C3-88E314B10F1F}"/>
    <cellStyle name="SAPBEXexcBad9 7 5" xfId="5663" xr:uid="{BE66ABC0-5868-4805-BF8B-E09ECED33C7A}"/>
    <cellStyle name="SAPBEXexcBad9 7 6" xfId="5285" xr:uid="{6DCCE5BD-453A-49A6-AB49-141E326944B0}"/>
    <cellStyle name="SAPBEXexcBad9 7 7" xfId="9551" xr:uid="{B4BFE68C-F0F1-4B4F-BB5C-7EF46420C4EB}"/>
    <cellStyle name="SAPBEXexcBad9 7 8" xfId="13398" xr:uid="{19061F81-EB60-4D1D-B143-3A3E950A02B1}"/>
    <cellStyle name="SAPBEXexcBad9 8" xfId="1392" xr:uid="{5B52C3B9-8102-4C8F-BF4A-C56B1A169DE3}"/>
    <cellStyle name="SAPBEXexcBad9 8 2" xfId="4126" xr:uid="{BBE0BA30-BF0B-4C60-84DA-EA569E49F6AB}"/>
    <cellStyle name="SAPBEXexcBad9 8 2 2" xfId="8362" xr:uid="{4050948C-626C-4B61-860C-0CB6CC00A6AC}"/>
    <cellStyle name="SAPBEXexcBad9 8 2 3" xfId="10811" xr:uid="{D1F4D820-B758-43BF-A980-BDA0E7975B2F}"/>
    <cellStyle name="SAPBEXexcBad9 8 2 4" xfId="12235" xr:uid="{2847B83B-947C-44FB-AE15-C0C54B6591BD}"/>
    <cellStyle name="SAPBEXexcBad9 8 2 5" xfId="10935" xr:uid="{95F7AE05-A4B0-4245-B06B-5E1372BB591E}"/>
    <cellStyle name="SAPBEXexcBad9 8 3" xfId="2722" xr:uid="{4920F55E-83D5-410E-BE66-AA770AF55774}"/>
    <cellStyle name="SAPBEXexcBad9 8 3 2" xfId="6963" xr:uid="{F2B5BA4B-B5D0-4CD0-B674-E10253F84FA0}"/>
    <cellStyle name="SAPBEXexcBad9 8 3 3" xfId="8087" xr:uid="{B3538207-A357-4F93-9E9C-E977019E9F57}"/>
    <cellStyle name="SAPBEXexcBad9 8 3 4" xfId="12938" xr:uid="{5A39CCFF-219D-4B50-9F84-D55772A9F3B9}"/>
    <cellStyle name="SAPBEXexcBad9 8 4" xfId="5665" xr:uid="{F192C894-96CC-407C-882A-13EE31ECA168}"/>
    <cellStyle name="SAPBEXexcBad9 8 5" xfId="5283" xr:uid="{051D7CC0-DEF7-44A4-8533-616BA3B8B054}"/>
    <cellStyle name="SAPBEXexcBad9 8 6" xfId="9420" xr:uid="{23DF4007-6BDC-4AB0-AACD-520CD95D1968}"/>
    <cellStyle name="SAPBEXexcBad9 8 7" xfId="12671" xr:uid="{66E11EE9-D8CC-4288-AD4F-B4C55152C31A}"/>
    <cellStyle name="SAPBEXexcBad9 9" xfId="1393" xr:uid="{4312E79F-21B1-4E9C-8B6F-746EF20370F0}"/>
    <cellStyle name="SAPBEXexcBad9 9 2" xfId="2723" xr:uid="{DE29ED74-8065-4199-BBE3-C0F3C374AC4D}"/>
    <cellStyle name="SAPBEXexcBad9 9 2 2" xfId="6964" xr:uid="{29D4D910-A5A1-491B-951D-768511205AEC}"/>
    <cellStyle name="SAPBEXexcBad9 9 2 3" xfId="8088" xr:uid="{BE572313-AD9A-4844-A943-5182489496D1}"/>
    <cellStyle name="SAPBEXexcBad9 9 2 4" xfId="12939" xr:uid="{014FD21C-60A6-45F4-BF63-36709872C81C}"/>
    <cellStyle name="SAPBEXexcBad9 9 3" xfId="5666" xr:uid="{8A4E272D-20D5-4E4F-AA89-FCE0FBD0468E}"/>
    <cellStyle name="SAPBEXexcBad9 9 4" xfId="5282" xr:uid="{892F2E48-4B7A-4F30-92BF-A69F2F4EE3B8}"/>
    <cellStyle name="SAPBEXexcBad9 9 5" xfId="10372" xr:uid="{BD9C8D6A-02DB-4BF6-A7CF-BB4D748BDA8B}"/>
    <cellStyle name="SAPBEXexcBad9 9 6" xfId="13396" xr:uid="{E8321398-894F-42CB-A9B3-F46F196B0925}"/>
    <cellStyle name="SAPBEXexcBad9_Mesquite Solar 277 MW v1" xfId="1394" xr:uid="{E6BE9B0A-3E70-43E5-84EC-BCC1F2FFC762}"/>
    <cellStyle name="SAPBEXexcCritical" xfId="2428" xr:uid="{28CCD90C-55D7-49A1-B1BA-C88AB7609616}"/>
    <cellStyle name="SAPBEXexcCritical4" xfId="131" xr:uid="{7B8F5BEE-A23F-48E3-8F93-A3E3591E61CF}"/>
    <cellStyle name="SAPBEXexcCritical4 10" xfId="1395" xr:uid="{2FDCF7D5-82A2-4959-9C00-A660129B76B8}"/>
    <cellStyle name="SAPBEXexcCritical4 10 2" xfId="2724" xr:uid="{2FCF0814-4E94-44F7-9C1A-EBC4C38AEA3F}"/>
    <cellStyle name="SAPBEXexcCritical4 10 2 2" xfId="6965" xr:uid="{80E22842-98F1-4AA0-A209-D4A99F25629E}"/>
    <cellStyle name="SAPBEXexcCritical4 10 2 3" xfId="8089" xr:uid="{F4DD554F-E4B5-4B9C-BF1D-4420ED43BDB0}"/>
    <cellStyle name="SAPBEXexcCritical4 10 2 4" xfId="10199" xr:uid="{D09B94AA-5383-425B-B619-7A448B4464AF}"/>
    <cellStyle name="SAPBEXexcCritical4 10 3" xfId="5667" xr:uid="{5D4ED1E6-3A9F-4961-A0C2-DFF855639D08}"/>
    <cellStyle name="SAPBEXexcCritical4 10 4" xfId="5281" xr:uid="{09397EF2-37D5-42F9-B559-A8757AB6339D}"/>
    <cellStyle name="SAPBEXexcCritical4 10 5" xfId="9550" xr:uid="{7895E13E-67BB-4F18-8B59-FD1F2DF4C4AC}"/>
    <cellStyle name="SAPBEXexcCritical4 10 6" xfId="12670" xr:uid="{43C1C535-02D4-47F1-B16F-D1A13530BA63}"/>
    <cellStyle name="SAPBEXexcCritical4 11" xfId="1396" xr:uid="{A0931B1F-4535-4A96-BDDF-0A40BA944C8F}"/>
    <cellStyle name="SAPBEXexcCritical4 11 2" xfId="2725" xr:uid="{FD74BEA1-FA63-4CDA-99D7-4D54040F3EA8}"/>
    <cellStyle name="SAPBEXexcCritical4 11 2 2" xfId="6966" xr:uid="{1490ACB8-1980-41D8-AEF5-C25C82FEB597}"/>
    <cellStyle name="SAPBEXexcCritical4 11 2 3" xfId="8090" xr:uid="{724B507A-F487-4658-B4FF-C7B2FECC25A3}"/>
    <cellStyle name="SAPBEXexcCritical4 11 2 4" xfId="10198" xr:uid="{5FB7A7E6-F1DC-4ED8-BB24-3095850EDF88}"/>
    <cellStyle name="SAPBEXexcCritical4 11 3" xfId="5668" xr:uid="{22CFF746-7DBF-4EEE-909E-936837B33A34}"/>
    <cellStyle name="SAPBEXexcCritical4 11 4" xfId="5280" xr:uid="{0281BA34-B662-4A5B-AC78-8F94B74704AF}"/>
    <cellStyle name="SAPBEXexcCritical4 11 5" xfId="9549" xr:uid="{2E2CE368-A06F-4490-A547-B879D626A12E}"/>
    <cellStyle name="SAPBEXexcCritical4 11 6" xfId="12669" xr:uid="{80506F16-8B20-4885-95A8-8CC6CBEF406A}"/>
    <cellStyle name="SAPBEXexcCritical4 12" xfId="1397" xr:uid="{3C554FC6-AF27-4BE3-BD4D-DF513F800E50}"/>
    <cellStyle name="SAPBEXexcCritical4 12 2" xfId="2726" xr:uid="{CE337C52-B969-4B1D-8ED1-E586F895E4E9}"/>
    <cellStyle name="SAPBEXexcCritical4 12 2 2" xfId="6967" xr:uid="{C8ABE225-7A45-4E59-B1B6-541971B9CCCA}"/>
    <cellStyle name="SAPBEXexcCritical4 12 2 3" xfId="8091" xr:uid="{5283068B-2ECE-4A78-8B81-89C4B1972B53}"/>
    <cellStyle name="SAPBEXexcCritical4 12 2 4" xfId="12936" xr:uid="{296DBB66-57F4-44FD-86F3-3B012BDB6F0B}"/>
    <cellStyle name="SAPBEXexcCritical4 12 3" xfId="5669" xr:uid="{ACB12BBC-F909-4E71-8084-122CBBBC4407}"/>
    <cellStyle name="SAPBEXexcCritical4 12 4" xfId="5279" xr:uid="{856ACB38-BCA9-4DA8-8462-C329DD36EF41}"/>
    <cellStyle name="SAPBEXexcCritical4 12 5" xfId="9548" xr:uid="{8B3BDC00-1F21-4589-93A8-CD2AF42D6D22}"/>
    <cellStyle name="SAPBEXexcCritical4 12 6" xfId="12849" xr:uid="{B223B83C-2ABA-4E1B-8628-2F78156066D8}"/>
    <cellStyle name="SAPBEXexcCritical4 13" xfId="1398" xr:uid="{687226A5-CD72-4D44-AF12-F3D06AA9D697}"/>
    <cellStyle name="SAPBEXexcCritical4 13 2" xfId="2727" xr:uid="{7BEE0A38-9288-46C2-B85F-9BEEE49A163F}"/>
    <cellStyle name="SAPBEXexcCritical4 13 2 2" xfId="6968" xr:uid="{1BC14F9A-0B0C-4878-BA2F-A90454666504}"/>
    <cellStyle name="SAPBEXexcCritical4 13 2 3" xfId="8092" xr:uid="{04692D24-6383-47C9-99F4-3A7E2E510832}"/>
    <cellStyle name="SAPBEXexcCritical4 13 2 4" xfId="12937" xr:uid="{8A88B9A9-64FE-4E43-A0B1-0686C815CB99}"/>
    <cellStyle name="SAPBEXexcCritical4 13 3" xfId="5670" xr:uid="{CF46E422-2A5C-49EF-9D72-2B320181AEF3}"/>
    <cellStyle name="SAPBEXexcCritical4 13 4" xfId="5278" xr:uid="{82A89639-927C-466C-AE92-1F4A9D78309F}"/>
    <cellStyle name="SAPBEXexcCritical4 13 5" xfId="9547" xr:uid="{6F21115F-FEB4-4306-A353-36360CFB58B1}"/>
    <cellStyle name="SAPBEXexcCritical4 13 6" xfId="13395" xr:uid="{117F64D7-6B10-4C24-9915-BB4DF19A9C63}"/>
    <cellStyle name="SAPBEXexcCritical4 14" xfId="1399" xr:uid="{54266B5D-C0BC-4330-8F14-79D8FA5A16EB}"/>
    <cellStyle name="SAPBEXexcCritical4 14 2" xfId="2728" xr:uid="{EBB0B6B6-4D02-4A02-A03F-803315341020}"/>
    <cellStyle name="SAPBEXexcCritical4 14 2 2" xfId="6969" xr:uid="{7E5139F2-20ED-4A53-A826-C1FAE77772BC}"/>
    <cellStyle name="SAPBEXexcCritical4 14 2 3" xfId="8093" xr:uid="{ED8C948E-B180-4583-94EA-724AED2F380F}"/>
    <cellStyle name="SAPBEXexcCritical4 14 2 4" xfId="10197" xr:uid="{37B13452-A74C-4682-A8B8-F011BA1883A9}"/>
    <cellStyle name="SAPBEXexcCritical4 14 3" xfId="5671" xr:uid="{88F463B7-FD59-40F7-8A52-4B660FEED720}"/>
    <cellStyle name="SAPBEXexcCritical4 14 4" xfId="5277" xr:uid="{6E8E7919-8946-4E72-A4C8-F3124BA356AC}"/>
    <cellStyle name="SAPBEXexcCritical4 14 5" xfId="9546" xr:uid="{A67CE347-3B71-478B-B57F-D24F20E9D216}"/>
    <cellStyle name="SAPBEXexcCritical4 14 6" xfId="12668" xr:uid="{1C2198A4-E160-4AB0-87A6-4984EB3BDBDE}"/>
    <cellStyle name="SAPBEXexcCritical4 15" xfId="1400" xr:uid="{3B841D46-961F-4098-A9E5-8B126E65075E}"/>
    <cellStyle name="SAPBEXexcCritical4 15 2" xfId="2729" xr:uid="{8AAFFD29-6B78-4E30-B4A3-7817D0A8AE82}"/>
    <cellStyle name="SAPBEXexcCritical4 15 2 2" xfId="6970" xr:uid="{B38A554A-585F-4B37-9209-7630B6661914}"/>
    <cellStyle name="SAPBEXexcCritical4 15 2 3" xfId="8094" xr:uid="{EB620742-BD08-4AF8-826F-04051A1CAACD}"/>
    <cellStyle name="SAPBEXexcCritical4 15 2 4" xfId="10196" xr:uid="{76E06E37-90AD-4754-B35E-000F557EFEE4}"/>
    <cellStyle name="SAPBEXexcCritical4 15 3" xfId="5672" xr:uid="{31B09265-480E-41D7-ACFD-677251EEBC8A}"/>
    <cellStyle name="SAPBEXexcCritical4 15 4" xfId="5276" xr:uid="{77B1A402-3085-468F-A081-9D07809A3DA4}"/>
    <cellStyle name="SAPBEXexcCritical4 15 5" xfId="9545" xr:uid="{2310B3A9-68B1-4FC8-A81D-C10832E3293D}"/>
    <cellStyle name="SAPBEXexcCritical4 15 6" xfId="13394" xr:uid="{C8ECD9C4-07B3-43CB-A6C6-FE93CF2A658E}"/>
    <cellStyle name="SAPBEXexcCritical4 16" xfId="1401" xr:uid="{E48F8BF3-73E3-4CCA-B1FE-DFBF1027D0BE}"/>
    <cellStyle name="SAPBEXexcCritical4 16 2" xfId="2730" xr:uid="{A5D48872-6E28-409D-B3CF-5A3D72B7E2E8}"/>
    <cellStyle name="SAPBEXexcCritical4 16 2 2" xfId="6971" xr:uid="{B831FEFF-BC95-47A0-9C50-CB2F62DF9D8B}"/>
    <cellStyle name="SAPBEXexcCritical4 16 2 3" xfId="8095" xr:uid="{4D41A232-EFE5-4109-919A-35C835E6CBA0}"/>
    <cellStyle name="SAPBEXexcCritical4 16 2 4" xfId="12934" xr:uid="{9BFC41D2-2DDF-4026-A2C9-BE91FC16B5FB}"/>
    <cellStyle name="SAPBEXexcCritical4 16 3" xfId="5673" xr:uid="{EE32DF90-8148-400F-945B-745D93B95829}"/>
    <cellStyle name="SAPBEXexcCritical4 16 4" xfId="5275" xr:uid="{33C712F3-B31B-4A3E-96AE-49B6F8076801}"/>
    <cellStyle name="SAPBEXexcCritical4 16 5" xfId="9544" xr:uid="{7CDC0ED9-ADCD-4EDD-AD11-B640EEE981AB}"/>
    <cellStyle name="SAPBEXexcCritical4 16 6" xfId="12667" xr:uid="{ED048EF3-93C4-4F75-974E-A44F8C37568E}"/>
    <cellStyle name="SAPBEXexcCritical4 17" xfId="1402" xr:uid="{1354A059-F268-4754-B3FA-F4243CC41E37}"/>
    <cellStyle name="SAPBEXexcCritical4 17 2" xfId="2731" xr:uid="{F12A3D71-A0F2-4C35-A33E-D3E190974129}"/>
    <cellStyle name="SAPBEXexcCritical4 17 2 2" xfId="6972" xr:uid="{253B4649-0B90-40A7-AB13-606BD64AF709}"/>
    <cellStyle name="SAPBEXexcCritical4 17 2 3" xfId="8096" xr:uid="{2F0AF82D-F2A1-4C11-A107-A4103FD80F89}"/>
    <cellStyle name="SAPBEXexcCritical4 17 2 4" xfId="12935" xr:uid="{7FD1DD8E-ACF4-4197-BB76-4ADEDC1042B4}"/>
    <cellStyle name="SAPBEXexcCritical4 17 3" xfId="5674" xr:uid="{A79B46FC-3042-4F5B-BE79-56E7F4F86D4D}"/>
    <cellStyle name="SAPBEXexcCritical4 17 4" xfId="5274" xr:uid="{93CAE5AB-4CFE-415C-A659-41D52A099727}"/>
    <cellStyle name="SAPBEXexcCritical4 17 5" xfId="4688" xr:uid="{A123F34A-D594-4A02-BA21-B98BCF3DBFBB}"/>
    <cellStyle name="SAPBEXexcCritical4 17 6" xfId="13393" xr:uid="{19FF02CA-7FCD-4E78-A1FD-4B87DF8B06D6}"/>
    <cellStyle name="SAPBEXexcCritical4 18" xfId="2454" xr:uid="{8D537696-F27C-46D3-8ABA-5731E4FB04D0}"/>
    <cellStyle name="SAPBEXexcCritical4 18 2" xfId="6695" xr:uid="{C7B5C6D9-6A54-47B5-9666-B543DF2143FF}"/>
    <cellStyle name="SAPBEXexcCritical4 18 3" xfId="5425" xr:uid="{4480C362-3754-4000-8C55-26CECFEDF4AE}"/>
    <cellStyle name="SAPBEXexcCritical4 18 4" xfId="10899" xr:uid="{3C255B6C-ADC2-4887-9D33-D368C54AD56D}"/>
    <cellStyle name="SAPBEXexcCritical4 19" xfId="4453" xr:uid="{FEBE2057-EC7D-4CE5-BEF3-7E8F05C8F551}"/>
    <cellStyle name="SAPBEXexcCritical4 2" xfId="132" xr:uid="{DB2226F3-421A-4F26-9523-FF8093E97A77}"/>
    <cellStyle name="SAPBEXexcCritical4 2 2" xfId="1403" xr:uid="{56DC5373-31C4-4332-AC53-C1480AE59EA3}"/>
    <cellStyle name="SAPBEXexcCritical4 2 2 2" xfId="3683" xr:uid="{73A30258-0266-4C75-87BA-69E886C721F5}"/>
    <cellStyle name="SAPBEXexcCritical4 2 2 2 2" xfId="7924" xr:uid="{12CECADA-5A3B-4CE0-85AC-8535418D89C0}"/>
    <cellStyle name="SAPBEXexcCritical4 2 2 2 3" xfId="11828" xr:uid="{51D669CF-2BAE-45B5-8F51-259E27917604}"/>
    <cellStyle name="SAPBEXexcCritical4 2 2 2 4" xfId="13615" xr:uid="{E351A860-F9D7-4481-8234-E0283875A11C}"/>
    <cellStyle name="SAPBEXexcCritical4 2 2 3" xfId="2732" xr:uid="{CCE63667-5961-4FE7-8D2B-73953BBC71FA}"/>
    <cellStyle name="SAPBEXexcCritical4 2 2 3 2" xfId="6973" xr:uid="{AF44D89A-DF7D-4949-BB8A-27F063448B98}"/>
    <cellStyle name="SAPBEXexcCritical4 2 2 3 3" xfId="8097" xr:uid="{8CFA26DC-421B-4DAB-B71A-9D850CC78BCD}"/>
    <cellStyle name="SAPBEXexcCritical4 2 2 3 4" xfId="10195" xr:uid="{AA85E620-F890-42A4-A83C-026867E89451}"/>
    <cellStyle name="SAPBEXexcCritical4 2 2 4" xfId="5675" xr:uid="{09AB41BE-52D5-41CE-A55A-9DB5752C7D2E}"/>
    <cellStyle name="SAPBEXexcCritical4 2 2 5" xfId="5273" xr:uid="{A91900A4-47E6-4AD3-A88D-4A8C04A92385}"/>
    <cellStyle name="SAPBEXexcCritical4 2 2 6" xfId="4689" xr:uid="{62543985-9E76-4B85-A841-11EAA8D0301C}"/>
    <cellStyle name="SAPBEXexcCritical4 2 2 7" xfId="12666" xr:uid="{C3BEFB3A-FDB5-40E1-BCDF-1DEEEA20AC54}"/>
    <cellStyle name="SAPBEXexcCritical4 2 3" xfId="2556" xr:uid="{79353341-06DF-4E1A-9E92-E28FEBE105ED}"/>
    <cellStyle name="SAPBEXexcCritical4 2 3 2" xfId="6797" xr:uid="{707D4FAE-5E0D-44FF-9298-FC9BDCE0EED7}"/>
    <cellStyle name="SAPBEXexcCritical4 2 3 3" xfId="9521" xr:uid="{45D36364-2315-450A-953D-39EB76E947B4}"/>
    <cellStyle name="SAPBEXexcCritical4 2 3 4" xfId="4964" xr:uid="{5AD0FAC7-F4A6-4EFF-AAA3-936F67B1C4D3}"/>
    <cellStyle name="SAPBEXexcCritical4 2 3 5" xfId="12991" xr:uid="{5A18B57C-EDEF-4170-BDF8-7A47FCF4D8AA}"/>
    <cellStyle name="SAPBEXexcCritical4 2 4" xfId="4454" xr:uid="{5D0D2109-C259-4CEB-96CB-D172ECE2935B}"/>
    <cellStyle name="SAPBEXexcCritical4 2 5" xfId="5493" xr:uid="{21D7463B-A71E-4C0B-948A-CC8B6D05B91E}"/>
    <cellStyle name="SAPBEXexcCritical4 2 6" xfId="10919" xr:uid="{B557A381-819A-45D6-B56E-50030BE1DDC5}"/>
    <cellStyle name="SAPBEXexcCritical4 2 7" xfId="12767" xr:uid="{9E2B4556-3670-4B92-B4AC-2D21FCAF4AF2}"/>
    <cellStyle name="SAPBEXexcCritical4 20" xfId="5494" xr:uid="{4B431E78-815B-46DF-908D-F5C35D0DC637}"/>
    <cellStyle name="SAPBEXexcCritical4 21" xfId="9494" xr:uid="{BD2D4095-AD20-4166-8038-CCF30992CAA5}"/>
    <cellStyle name="SAPBEXexcCritical4 22" xfId="13490" xr:uid="{E9888B72-2F48-48DD-8D35-637A35E8EF5E}"/>
    <cellStyle name="SAPBEXexcCritical4 3" xfId="1404" xr:uid="{15436C28-C664-4AA0-A7DF-CCCDAA8200AA}"/>
    <cellStyle name="SAPBEXexcCritical4 3 2" xfId="1405" xr:uid="{DD657C17-4D00-4D2B-8977-9B5D3576322A}"/>
    <cellStyle name="SAPBEXexcCritical4 3 2 2" xfId="2734" xr:uid="{B789DFA4-FB33-4B3E-8A51-241FE98F3A45}"/>
    <cellStyle name="SAPBEXexcCritical4 3 2 2 2" xfId="6975" xr:uid="{D68D483D-8737-4941-8220-DBACD6006362}"/>
    <cellStyle name="SAPBEXexcCritical4 3 2 2 3" xfId="8099" xr:uid="{D0C7C5C4-54AC-483D-8128-B247B5764E46}"/>
    <cellStyle name="SAPBEXexcCritical4 3 2 2 4" xfId="12932" xr:uid="{AC92EBBA-A1E8-4D22-99CF-47CA3ECAAC29}"/>
    <cellStyle name="SAPBEXexcCritical4 3 2 3" xfId="5677" xr:uid="{0855A73E-B872-424E-A155-3CC202C677E3}"/>
    <cellStyle name="SAPBEXexcCritical4 3 2 4" xfId="5271" xr:uid="{0437FC76-FC5D-4953-A49D-90FEE79BB66E}"/>
    <cellStyle name="SAPBEXexcCritical4 3 2 5" xfId="4691" xr:uid="{184BC8E0-BE7C-4F44-A3E2-A675C81CCE4C}"/>
    <cellStyle name="SAPBEXexcCritical4 3 2 6" xfId="12665" xr:uid="{56B1CB4E-33B0-4ECB-83ED-B1920A92337A}"/>
    <cellStyle name="SAPBEXexcCritical4 3 3" xfId="2733" xr:uid="{CF3DA210-7458-44DD-93FF-665DCD0B6E99}"/>
    <cellStyle name="SAPBEXexcCritical4 3 3 2" xfId="6974" xr:uid="{6842D1ED-20F6-4133-A90B-0ACAF1385727}"/>
    <cellStyle name="SAPBEXexcCritical4 3 3 3" xfId="8098" xr:uid="{DD6C42BE-FB61-4BBF-B796-75D298FDA7B6}"/>
    <cellStyle name="SAPBEXexcCritical4 3 3 4" xfId="10194" xr:uid="{15C15B1C-A000-4CAF-B5B7-3997E04752CB}"/>
    <cellStyle name="SAPBEXexcCritical4 3 4" xfId="5676" xr:uid="{D863AA57-9D41-4F4E-8275-4E8C6C5BA263}"/>
    <cellStyle name="SAPBEXexcCritical4 3 5" xfId="5272" xr:uid="{025A2E19-FB4F-4CF2-A7ED-85550B36F31A}"/>
    <cellStyle name="SAPBEXexcCritical4 3 6" xfId="4690" xr:uid="{DAD3897E-2447-4E1A-A11C-C2863D5891D9}"/>
    <cellStyle name="SAPBEXexcCritical4 3 7" xfId="13392" xr:uid="{D55225C2-AFFF-41DF-AB37-AFB236332E99}"/>
    <cellStyle name="SAPBEXexcCritical4 4" xfId="1406" xr:uid="{088B92C9-643B-402D-AA45-B86C2BBD594D}"/>
    <cellStyle name="SAPBEXexcCritical4 4 2" xfId="1407" xr:uid="{7FD403B3-E93A-4A9A-BFC0-1287B48E3F22}"/>
    <cellStyle name="SAPBEXexcCritical4 4 2 2" xfId="2736" xr:uid="{34379195-53E6-414E-84B7-EA0A053BDA9E}"/>
    <cellStyle name="SAPBEXexcCritical4 4 2 2 2" xfId="6977" xr:uid="{0D5C9031-453A-4BFC-82B2-5E7061A88065}"/>
    <cellStyle name="SAPBEXexcCritical4 4 2 2 3" xfId="8101" xr:uid="{BD84F9A5-AB55-4CFB-BC54-DD0A5A84FA4F}"/>
    <cellStyle name="SAPBEXexcCritical4 4 2 2 4" xfId="10193" xr:uid="{89F5B035-E339-44C0-B4FA-7DDE1D14D390}"/>
    <cellStyle name="SAPBEXexcCritical4 4 2 3" xfId="5679" xr:uid="{75332C1C-E22E-4D14-9227-7D9DFB04B333}"/>
    <cellStyle name="SAPBEXexcCritical4 4 2 4" xfId="5269" xr:uid="{F4D5AB47-9300-461A-BA36-643831545A9B}"/>
    <cellStyle name="SAPBEXexcCritical4 4 2 5" xfId="4693" xr:uid="{0ADBE060-A65A-4623-A6CD-C8FC5D315CEB}"/>
    <cellStyle name="SAPBEXexcCritical4 4 2 6" xfId="12664" xr:uid="{C7C2E765-A752-4287-8793-478BBA60C801}"/>
    <cellStyle name="SAPBEXexcCritical4 4 3" xfId="4127" xr:uid="{79B08D6C-AF77-4B48-99E4-0487A19E3071}"/>
    <cellStyle name="SAPBEXexcCritical4 4 3 2" xfId="8363" xr:uid="{D3701736-7067-42D7-8682-7377F4834768}"/>
    <cellStyle name="SAPBEXexcCritical4 4 3 3" xfId="12236" xr:uid="{68400B0C-90E8-4CD6-9213-60D9240A5254}"/>
    <cellStyle name="SAPBEXexcCritical4 4 3 4" xfId="12458" xr:uid="{B76AACC3-52AC-4080-829F-F2A5A1AB2412}"/>
    <cellStyle name="SAPBEXexcCritical4 4 4" xfId="2735" xr:uid="{A26DEBDD-86EE-4A19-9818-F6E3E8BA2FF4}"/>
    <cellStyle name="SAPBEXexcCritical4 4 4 2" xfId="6976" xr:uid="{70DA2C17-3D3E-4C45-BAC1-E9BC5F33486A}"/>
    <cellStyle name="SAPBEXexcCritical4 4 4 3" xfId="8100" xr:uid="{E9B67526-25F6-4491-82D5-F613BC50B0A9}"/>
    <cellStyle name="SAPBEXexcCritical4 4 4 4" xfId="12933" xr:uid="{B1E90AE8-CE79-4606-B182-A97B2B9AA215}"/>
    <cellStyle name="SAPBEXexcCritical4 4 5" xfId="5678" xr:uid="{7B06BFBA-9AB7-405D-A655-06FB956B7A53}"/>
    <cellStyle name="SAPBEXexcCritical4 4 6" xfId="5270" xr:uid="{F1CC9DFE-F09B-43EB-9D72-A27DAB1669FE}"/>
    <cellStyle name="SAPBEXexcCritical4 4 7" xfId="4692" xr:uid="{91FD3CB8-0E6B-47B1-809C-B58BBD53A023}"/>
    <cellStyle name="SAPBEXexcCritical4 4 8" xfId="13391" xr:uid="{4DE88252-209E-4BDD-9AD5-4A07FF060105}"/>
    <cellStyle name="SAPBEXexcCritical4 5" xfId="1408" xr:uid="{49CC3B86-93EC-451F-B63C-F5CB78505A9F}"/>
    <cellStyle name="SAPBEXexcCritical4 5 2" xfId="1409" xr:uid="{185F6F79-044E-43C4-A0A2-C3F54613071E}"/>
    <cellStyle name="SAPBEXexcCritical4 5 2 2" xfId="2738" xr:uid="{7F9756C3-C54D-47FF-841A-0DB1A0A537C3}"/>
    <cellStyle name="SAPBEXexcCritical4 5 2 2 2" xfId="6979" xr:uid="{09E46314-EED1-403F-992D-38EF2C63BC21}"/>
    <cellStyle name="SAPBEXexcCritical4 5 2 2 3" xfId="8103" xr:uid="{FD7F9533-7A0E-45A0-9ABC-A40D0088D0CF}"/>
    <cellStyle name="SAPBEXexcCritical4 5 2 2 4" xfId="12930" xr:uid="{47392801-9838-4860-AA20-141B3C21C857}"/>
    <cellStyle name="SAPBEXexcCritical4 5 2 3" xfId="5681" xr:uid="{88571F1C-7917-41CF-9617-FD1C8CF97497}"/>
    <cellStyle name="SAPBEXexcCritical4 5 2 4" xfId="5267" xr:uid="{86295917-1C5E-4480-A97C-239404022E9D}"/>
    <cellStyle name="SAPBEXexcCritical4 5 2 5" xfId="4695" xr:uid="{CC27BCF4-18C1-45BA-A413-03EDF941F176}"/>
    <cellStyle name="SAPBEXexcCritical4 5 2 6" xfId="12663" xr:uid="{023C61C9-47F3-42A3-A740-DB7705810D37}"/>
    <cellStyle name="SAPBEXexcCritical4 5 3" xfId="4128" xr:uid="{65157694-735D-40D4-91A8-D5087B1D7398}"/>
    <cellStyle name="SAPBEXexcCritical4 5 3 2" xfId="4302" xr:uid="{09F8A9D1-F584-41DA-ADA0-1E961551408D}"/>
    <cellStyle name="SAPBEXexcCritical4 5 3 2 2" xfId="8536" xr:uid="{D783647A-077C-45A4-A85C-1B89FEB4BC4F}"/>
    <cellStyle name="SAPBEXexcCritical4 5 3 2 3" xfId="10979" xr:uid="{0E8E5EDA-3CC0-4097-AC90-EE5FD6FA3B72}"/>
    <cellStyle name="SAPBEXexcCritical4 5 3 2 4" xfId="12406" xr:uid="{D785CEDF-4084-41E3-804F-ADB3F75BD1E5}"/>
    <cellStyle name="SAPBEXexcCritical4 5 3 2 5" xfId="12110" xr:uid="{68A22D7E-3A51-4A37-BD74-74E84C8FEDAD}"/>
    <cellStyle name="SAPBEXexcCritical4 5 3 3" xfId="8364" xr:uid="{C83CAF0A-983E-4439-A24D-86C8D38ECAAF}"/>
    <cellStyle name="SAPBEXexcCritical4 5 3 4" xfId="10813" xr:uid="{2DCED0D4-F7D2-43E4-9D8D-7039FDD8C4D9}"/>
    <cellStyle name="SAPBEXexcCritical4 5 3 5" xfId="12237" xr:uid="{12251462-BB88-4EF8-911F-D56990802901}"/>
    <cellStyle name="SAPBEXexcCritical4 5 3 6" xfId="9959" xr:uid="{E8087F01-DBCF-4738-82BD-570B6439A56B}"/>
    <cellStyle name="SAPBEXexcCritical4 5 4" xfId="2737" xr:uid="{4306B5EA-7EDB-4B71-B0F9-7988CD45C4A2}"/>
    <cellStyle name="SAPBEXexcCritical4 5 4 2" xfId="6978" xr:uid="{F111EC26-E0D6-4CCE-A818-37A4C6DBD15A}"/>
    <cellStyle name="SAPBEXexcCritical4 5 4 3" xfId="8102" xr:uid="{E6418717-03F2-4DD6-B29E-51BE7098DA54}"/>
    <cellStyle name="SAPBEXexcCritical4 5 4 4" xfId="10192" xr:uid="{493C52A4-9834-4172-97A5-2F35D43D7E48}"/>
    <cellStyle name="SAPBEXexcCritical4 5 5" xfId="5680" xr:uid="{EBFA9E6D-3998-456A-B8DC-0D16AAEFD9ED}"/>
    <cellStyle name="SAPBEXexcCritical4 5 6" xfId="5268" xr:uid="{B1F75251-10DE-4E0C-8B0F-CA1291943412}"/>
    <cellStyle name="SAPBEXexcCritical4 5 7" xfId="4694" xr:uid="{D6CCF465-1029-4AB4-85C7-35FD80473610}"/>
    <cellStyle name="SAPBEXexcCritical4 5 8" xfId="13390" xr:uid="{0842A82B-36F8-41DA-B70F-984FC7D91796}"/>
    <cellStyle name="SAPBEXexcCritical4 6" xfId="1410" xr:uid="{ADAFE6FC-ADD0-4A38-908D-73713B3FF177}"/>
    <cellStyle name="SAPBEXexcCritical4 6 2" xfId="1411" xr:uid="{09DA13DC-CBDA-44DC-A312-32E765DA80C9}"/>
    <cellStyle name="SAPBEXexcCritical4 6 2 2" xfId="2740" xr:uid="{0832832E-AA16-4C1B-B243-10954D59DBD6}"/>
    <cellStyle name="SAPBEXexcCritical4 6 2 2 2" xfId="6981" xr:uid="{0741AD9F-ADD3-47DD-A20B-7BAE55DD9A69}"/>
    <cellStyle name="SAPBEXexcCritical4 6 2 2 3" xfId="9506" xr:uid="{96D02310-5294-41B8-A698-9486A1B518F9}"/>
    <cellStyle name="SAPBEXexcCritical4 6 2 2 4" xfId="13513" xr:uid="{148C50A2-440F-46DE-B4BF-F3244EB300B9}"/>
    <cellStyle name="SAPBEXexcCritical4 6 2 3" xfId="5683" xr:uid="{A07525E9-ABF0-4D9C-994F-67D48FCEA800}"/>
    <cellStyle name="SAPBEXexcCritical4 6 2 4" xfId="5265" xr:uid="{34D608E7-E848-45C6-AC00-B5323828FF45}"/>
    <cellStyle name="SAPBEXexcCritical4 6 2 5" xfId="4697" xr:uid="{8946491E-8C98-4ACD-8190-AB249FA93C44}"/>
    <cellStyle name="SAPBEXexcCritical4 6 2 6" xfId="12662" xr:uid="{BD03EA94-24F8-4E6C-A2EE-29F2882733A1}"/>
    <cellStyle name="SAPBEXexcCritical4 6 3" xfId="4129" xr:uid="{54A017E2-8989-4B0B-A451-1F33EA5774C5}"/>
    <cellStyle name="SAPBEXexcCritical4 6 3 2" xfId="4303" xr:uid="{CA735961-25DF-43C0-B116-D845D781E6C6}"/>
    <cellStyle name="SAPBEXexcCritical4 6 3 2 2" xfId="8537" xr:uid="{D06E4054-FF79-4CEA-89CF-06B73795D3A8}"/>
    <cellStyle name="SAPBEXexcCritical4 6 3 2 3" xfId="10980" xr:uid="{A449811B-6097-4742-AFE9-95A71D31BEC4}"/>
    <cellStyle name="SAPBEXexcCritical4 6 3 2 4" xfId="12407" xr:uid="{B1F63595-6FAA-451A-9774-D07704752941}"/>
    <cellStyle name="SAPBEXexcCritical4 6 3 2 5" xfId="12111" xr:uid="{D18F7E36-AFA3-447F-B10E-D10C1733F516}"/>
    <cellStyle name="SAPBEXexcCritical4 6 3 3" xfId="8365" xr:uid="{93A250E1-1E76-47D1-9063-DA6A39870ADF}"/>
    <cellStyle name="SAPBEXexcCritical4 6 3 4" xfId="10814" xr:uid="{6B0C0C62-AAC2-43D1-ABE5-39874F917497}"/>
    <cellStyle name="SAPBEXexcCritical4 6 3 5" xfId="12238" xr:uid="{1E8915F4-5B28-4E4A-A3D9-B048A8E1ECA6}"/>
    <cellStyle name="SAPBEXexcCritical4 6 3 6" xfId="9960" xr:uid="{B9013605-D456-494E-BC55-124A2FC8A060}"/>
    <cellStyle name="SAPBEXexcCritical4 6 4" xfId="2739" xr:uid="{D7C3B396-4886-461A-839D-0FDFEDCEC255}"/>
    <cellStyle name="SAPBEXexcCritical4 6 4 2" xfId="6980" xr:uid="{97276A49-9827-4A9A-937D-5B31E7F636EE}"/>
    <cellStyle name="SAPBEXexcCritical4 6 4 3" xfId="4386" xr:uid="{CFDF68C8-81CF-423E-85A5-F08EF115E1FD}"/>
    <cellStyle name="SAPBEXexcCritical4 6 4 4" xfId="13937" xr:uid="{3B8C1F83-6A55-4B7D-87C7-05075D1A29EB}"/>
    <cellStyle name="SAPBEXexcCritical4 6 5" xfId="5682" xr:uid="{D1CBA322-FD43-4007-B7BE-68558BF2214F}"/>
    <cellStyle name="SAPBEXexcCritical4 6 6" xfId="5266" xr:uid="{2617E0DF-52EE-4F57-89AD-2ACC514F8A1F}"/>
    <cellStyle name="SAPBEXexcCritical4 6 7" xfId="4696" xr:uid="{E552E76E-48EF-4D63-A137-BBABF3107C86}"/>
    <cellStyle name="SAPBEXexcCritical4 6 8" xfId="13389" xr:uid="{BE6C86E9-DA26-432A-932F-574EEC98B2EE}"/>
    <cellStyle name="SAPBEXexcCritical4 7" xfId="1412" xr:uid="{DC04646D-065A-4EA9-8E7D-5414D1109A5F}"/>
    <cellStyle name="SAPBEXexcCritical4 7 2" xfId="1413" xr:uid="{D48514BA-66C4-46B4-90B2-F06221BAFC6B}"/>
    <cellStyle name="SAPBEXexcCritical4 7 2 2" xfId="2742" xr:uid="{5625B084-B7E3-4677-ACE7-AC8A2A5791CF}"/>
    <cellStyle name="SAPBEXexcCritical4 7 2 2 2" xfId="6983" xr:uid="{CA0E1975-8ADD-48A3-98F5-75D41CB19887}"/>
    <cellStyle name="SAPBEXexcCritical4 7 2 2 3" xfId="4388" xr:uid="{32B09AEC-36F5-47CE-8BEA-AD0F600C4950}"/>
    <cellStyle name="SAPBEXexcCritical4 7 2 2 4" xfId="10191" xr:uid="{6D3FAB04-3509-483F-A713-1A5FAEAB2238}"/>
    <cellStyle name="SAPBEXexcCritical4 7 2 3" xfId="5685" xr:uid="{F04E6595-B065-47B3-AE08-56CAAB32315F}"/>
    <cellStyle name="SAPBEXexcCritical4 7 2 4" xfId="5263" xr:uid="{A1085DE9-4B53-49A0-8945-8D4DC3160E5C}"/>
    <cellStyle name="SAPBEXexcCritical4 7 2 5" xfId="4699" xr:uid="{C32CD091-D727-4D1B-BF73-59055887C6B6}"/>
    <cellStyle name="SAPBEXexcCritical4 7 2 6" xfId="12871" xr:uid="{4C65A9A9-C5F4-4230-9C1A-B83BC0C9564D}"/>
    <cellStyle name="SAPBEXexcCritical4 7 3" xfId="4130" xr:uid="{6A005582-ABC2-462A-9389-87D3429F77B4}"/>
    <cellStyle name="SAPBEXexcCritical4 7 3 2" xfId="4304" xr:uid="{AF329953-265A-4137-8C7C-3ED72E683F13}"/>
    <cellStyle name="SAPBEXexcCritical4 7 3 2 2" xfId="8538" xr:uid="{B9ACA04C-E61A-4998-BF2C-78C3C297DE7F}"/>
    <cellStyle name="SAPBEXexcCritical4 7 3 2 3" xfId="10981" xr:uid="{0B19B34A-B435-405E-B291-4B12B89C6C0C}"/>
    <cellStyle name="SAPBEXexcCritical4 7 3 2 4" xfId="12408" xr:uid="{1286D745-E3B2-4A29-9DD4-83FFE5CB6D0D}"/>
    <cellStyle name="SAPBEXexcCritical4 7 3 2 5" xfId="10366" xr:uid="{274F3116-BE50-432C-A865-952FDBD61B82}"/>
    <cellStyle name="SAPBEXexcCritical4 7 3 3" xfId="8366" xr:uid="{8F6CAF9B-B790-420B-A71E-3D48183474B8}"/>
    <cellStyle name="SAPBEXexcCritical4 7 3 4" xfId="10815" xr:uid="{9F3219A1-8DA1-4EA8-85AE-391AEA01C8CC}"/>
    <cellStyle name="SAPBEXexcCritical4 7 3 5" xfId="12239" xr:uid="{5162FD77-14CF-44D2-8E45-EDAB66A1F745}"/>
    <cellStyle name="SAPBEXexcCritical4 7 3 6" xfId="9957" xr:uid="{25B493C2-8E7F-4A17-AFB4-9A9FBEBA34AC}"/>
    <cellStyle name="SAPBEXexcCritical4 7 4" xfId="2741" xr:uid="{AD9CD5C6-B5F2-4CB2-949A-95823BB6606A}"/>
    <cellStyle name="SAPBEXexcCritical4 7 4 2" xfId="6982" xr:uid="{DFBEA482-2D95-4C38-AAA5-1E00BE87C5E5}"/>
    <cellStyle name="SAPBEXexcCritical4 7 4 3" xfId="4387" xr:uid="{929A147E-3ACC-43A6-8FB3-103E49FFC30C}"/>
    <cellStyle name="SAPBEXexcCritical4 7 4 4" xfId="12931" xr:uid="{BE4A10DB-6AAE-4277-8223-CD8A7F9B876E}"/>
    <cellStyle name="SAPBEXexcCritical4 7 5" xfId="5684" xr:uid="{31DBFD99-322B-4D0C-9E19-E5D24FAEDA7D}"/>
    <cellStyle name="SAPBEXexcCritical4 7 6" xfId="5264" xr:uid="{A91AD680-2600-4593-BA27-48A9C72DD130}"/>
    <cellStyle name="SAPBEXexcCritical4 7 7" xfId="4698" xr:uid="{4C8EB6D5-4E03-4803-82E2-23CCB6495CEE}"/>
    <cellStyle name="SAPBEXexcCritical4 7 8" xfId="9934" xr:uid="{C8352A21-6C0C-4CCC-B2EB-E52189E18DEF}"/>
    <cellStyle name="SAPBEXexcCritical4 8" xfId="1414" xr:uid="{1793E5FA-77AD-40A3-9700-896C7980ADE0}"/>
    <cellStyle name="SAPBEXexcCritical4 8 2" xfId="4131" xr:uid="{28FAF9E3-DD77-4C8A-AD3D-955727B19539}"/>
    <cellStyle name="SAPBEXexcCritical4 8 2 2" xfId="4305" xr:uid="{7E2978EE-9484-472E-9617-3B1DF6F6BF55}"/>
    <cellStyle name="SAPBEXexcCritical4 8 2 2 2" xfId="8539" xr:uid="{77CFEBF3-3E48-4521-8A15-6C422632E437}"/>
    <cellStyle name="SAPBEXexcCritical4 8 2 2 3" xfId="10982" xr:uid="{74893BB3-B186-4F28-A9F4-616ED3ED0EE4}"/>
    <cellStyle name="SAPBEXexcCritical4 8 2 2 4" xfId="12409" xr:uid="{24481A71-3AB4-4CF3-BF34-8F00F599E2F2}"/>
    <cellStyle name="SAPBEXexcCritical4 8 2 2 5" xfId="12112" xr:uid="{E143D3CC-84CE-4434-B5A2-F1D942E02AC6}"/>
    <cellStyle name="SAPBEXexcCritical4 8 2 3" xfId="8367" xr:uid="{3DE5A458-611C-4A5B-AF90-0AA53AA869BE}"/>
    <cellStyle name="SAPBEXexcCritical4 8 2 4" xfId="10816" xr:uid="{5FD390F2-4652-46AF-8C92-D1764EE915BB}"/>
    <cellStyle name="SAPBEXexcCritical4 8 2 5" xfId="12240" xr:uid="{BAA4419C-F90E-43C1-90BD-1055611EFECF}"/>
    <cellStyle name="SAPBEXexcCritical4 8 2 6" xfId="9958" xr:uid="{C55A336C-8984-4559-9A32-EC9823567858}"/>
    <cellStyle name="SAPBEXexcCritical4 8 3" xfId="2743" xr:uid="{AF8BF49F-8668-444D-AF2E-4CD86DDA1228}"/>
    <cellStyle name="SAPBEXexcCritical4 8 3 2" xfId="6984" xr:uid="{87F93394-232E-4880-8155-3C263367218C}"/>
    <cellStyle name="SAPBEXexcCritical4 8 3 3" xfId="8104" xr:uid="{DB8DF83B-2375-445E-923A-B0D2222E65DB}"/>
    <cellStyle name="SAPBEXexcCritical4 8 3 4" xfId="10190" xr:uid="{530946FE-CEA2-4CED-9C59-41DB814D1034}"/>
    <cellStyle name="SAPBEXexcCritical4 8 4" xfId="5686" xr:uid="{BE486D06-DDBA-46B8-8C73-740DBD5BCECF}"/>
    <cellStyle name="SAPBEXexcCritical4 8 5" xfId="5262" xr:uid="{98B97DA0-F35D-4DAC-B084-796B5A90109B}"/>
    <cellStyle name="SAPBEXexcCritical4 8 6" xfId="9539" xr:uid="{D74A0A73-6CBE-46CC-A4A2-96AF215AE159}"/>
    <cellStyle name="SAPBEXexcCritical4 8 7" xfId="12848" xr:uid="{CF2AB1C1-B2F2-4F43-95ED-37EB9F2EFD16}"/>
    <cellStyle name="SAPBEXexcCritical4 9" xfId="1415" xr:uid="{C9342907-1F64-4A65-8067-E05245159CA7}"/>
    <cellStyle name="SAPBEXexcCritical4 9 2" xfId="2744" xr:uid="{2AC4EC70-17F1-4887-97DE-6432A3975611}"/>
    <cellStyle name="SAPBEXexcCritical4 9 2 2" xfId="6985" xr:uid="{252800E4-0026-4635-AB67-5A51200D44BC}"/>
    <cellStyle name="SAPBEXexcCritical4 9 2 3" xfId="8105" xr:uid="{08E75466-FECB-4858-B548-DFF3B262B3C8}"/>
    <cellStyle name="SAPBEXexcCritical4 9 2 4" xfId="12894" xr:uid="{66D321CC-CD12-4CDB-A4AD-632D000F8E98}"/>
    <cellStyle name="SAPBEXexcCritical4 9 3" xfId="5687" xr:uid="{8C4666C7-B3D8-4FE1-A883-B80D5AA10D73}"/>
    <cellStyle name="SAPBEXexcCritical4 9 4" xfId="5261" xr:uid="{CD711190-C9F1-4B79-AE82-4106957FEF13}"/>
    <cellStyle name="SAPBEXexcCritical4 9 5" xfId="10956" xr:uid="{438AD463-43EB-4224-A432-7C889FDE4274}"/>
    <cellStyle name="SAPBEXexcCritical4 9 6" xfId="13388" xr:uid="{1B1E1DF3-5A04-46A7-BB4B-06D77BB71FEA}"/>
    <cellStyle name="SAPBEXexcCritical4_Mesquite Solar 277 MW v1" xfId="1416" xr:uid="{B8D836A2-0E9B-4758-AB0E-E4AAD3E527CD}"/>
    <cellStyle name="SAPBEXexcCritical5" xfId="133" xr:uid="{69232FAF-245A-42FF-A7E6-13B97CC1DD09}"/>
    <cellStyle name="SAPBEXexcCritical5 10" xfId="1417" xr:uid="{4D5C6DA5-E19A-40AA-BB1B-26870382A829}"/>
    <cellStyle name="SAPBEXexcCritical5 10 2" xfId="2745" xr:uid="{9286D57E-DE11-4D2D-9B46-420B9C838BC5}"/>
    <cellStyle name="SAPBEXexcCritical5 10 2 2" xfId="6986" xr:uid="{25BFCFCD-65C7-4957-B158-CC7BA243D952}"/>
    <cellStyle name="SAPBEXexcCritical5 10 2 3" xfId="8106" xr:uid="{A9E0E948-B8A1-4EA2-B321-261EB4785335}"/>
    <cellStyle name="SAPBEXexcCritical5 10 2 4" xfId="13512" xr:uid="{F9506CBB-6A21-4F4A-A02F-282914B27617}"/>
    <cellStyle name="SAPBEXexcCritical5 10 3" xfId="5688" xr:uid="{A822C02A-4C53-444F-A84C-B498B5760ABA}"/>
    <cellStyle name="SAPBEXexcCritical5 10 4" xfId="5260" xr:uid="{E204EA65-9EA9-4BE3-B806-A7871CF038F6}"/>
    <cellStyle name="SAPBEXexcCritical5 10 5" xfId="9541" xr:uid="{3448F1DA-1253-4C04-B537-43CD78D3D4CC}"/>
    <cellStyle name="SAPBEXexcCritical5 10 6" xfId="13387" xr:uid="{58C18258-60F7-432D-9CD6-D6C15299D168}"/>
    <cellStyle name="SAPBEXexcCritical5 11" xfId="1418" xr:uid="{A041299F-666B-4BE6-A0AA-4AFE732586B4}"/>
    <cellStyle name="SAPBEXexcCritical5 11 2" xfId="2746" xr:uid="{4535E77E-A5DE-44CF-977B-D83EA6F7E662}"/>
    <cellStyle name="SAPBEXexcCritical5 11 2 2" xfId="6987" xr:uid="{8A17678B-3A88-42C6-B417-6240529BFA20}"/>
    <cellStyle name="SAPBEXexcCritical5 11 2 3" xfId="8107" xr:uid="{28832323-C580-4290-B13B-E6A9AC176250}"/>
    <cellStyle name="SAPBEXexcCritical5 11 2 4" xfId="12929" xr:uid="{811D11A6-F792-416F-95F6-15055918AA9A}"/>
    <cellStyle name="SAPBEXexcCritical5 11 3" xfId="5689" xr:uid="{8046F551-0514-42DA-8179-DAC0B701D39E}"/>
    <cellStyle name="SAPBEXexcCritical5 11 4" xfId="5259" xr:uid="{14B0D938-9CEB-4EBE-9909-D5967EC4435F}"/>
    <cellStyle name="SAPBEXexcCritical5 11 5" xfId="4700" xr:uid="{F4F7E665-5B8B-40CC-BF91-4A4B65C1B018}"/>
    <cellStyle name="SAPBEXexcCritical5 11 6" xfId="12661" xr:uid="{14D250CB-EF5E-41B4-984A-947E0CFFD5FA}"/>
    <cellStyle name="SAPBEXexcCritical5 12" xfId="1419" xr:uid="{399367B3-CA9F-4F45-BEDB-BB816F7BAE3F}"/>
    <cellStyle name="SAPBEXexcCritical5 12 2" xfId="2747" xr:uid="{B9EDD6C9-53AE-4B5B-B2D1-46B2B72E3C86}"/>
    <cellStyle name="SAPBEXexcCritical5 12 2 2" xfId="6988" xr:uid="{3049E739-3D29-4355-96F0-BDE6726D829E}"/>
    <cellStyle name="SAPBEXexcCritical5 12 2 3" xfId="8108" xr:uid="{5B4A2781-824A-460D-A391-44021A2C89D6}"/>
    <cellStyle name="SAPBEXexcCritical5 12 2 4" xfId="10189" xr:uid="{54B32CD6-175B-4856-8ED3-68F60BAE75CF}"/>
    <cellStyle name="SAPBEXexcCritical5 12 3" xfId="5690" xr:uid="{4B29CEC1-2590-4EAF-A7E2-616090B4427B}"/>
    <cellStyle name="SAPBEXexcCritical5 12 4" xfId="5258" xr:uid="{170D9630-8FD4-444B-B06C-37F7AA9E7727}"/>
    <cellStyle name="SAPBEXexcCritical5 12 5" xfId="9540" xr:uid="{EE66129C-59B1-4D34-AB62-9D77AAF809BE}"/>
    <cellStyle name="SAPBEXexcCritical5 12 6" xfId="13386" xr:uid="{FFA62AFC-3EA1-4943-A1D7-2B6555EABF57}"/>
    <cellStyle name="SAPBEXexcCritical5 13" xfId="1420" xr:uid="{1E82CD7E-C38F-45D9-BD8F-8F83E5DFF412}"/>
    <cellStyle name="SAPBEXexcCritical5 13 2" xfId="2748" xr:uid="{B31087AA-EC60-482D-A96E-0F1572D0EFC3}"/>
    <cellStyle name="SAPBEXexcCritical5 13 2 2" xfId="6989" xr:uid="{75A2793F-33E6-49CC-A405-2515E88989D5}"/>
    <cellStyle name="SAPBEXexcCritical5 13 2 3" xfId="8109" xr:uid="{83BE6CF6-2CE1-4460-931E-0A1EEF013C9A}"/>
    <cellStyle name="SAPBEXexcCritical5 13 2 4" xfId="12215" xr:uid="{6EF4E033-FE20-46C8-BBBE-EA04CB2D7E0D}"/>
    <cellStyle name="SAPBEXexcCritical5 13 3" xfId="5691" xr:uid="{8037E43B-BBF0-47AE-83F4-9250DB7F6780}"/>
    <cellStyle name="SAPBEXexcCritical5 13 4" xfId="5257" xr:uid="{C9577846-2E67-4A4F-8023-9A249DCBBA1A}"/>
    <cellStyle name="SAPBEXexcCritical5 13 5" xfId="4701" xr:uid="{19404FC4-7C1D-419F-BC57-500A80BFB8EE}"/>
    <cellStyle name="SAPBEXexcCritical5 13 6" xfId="12660" xr:uid="{A23D1F41-2E81-4A80-A3FD-1882D83E5E03}"/>
    <cellStyle name="SAPBEXexcCritical5 14" xfId="1421" xr:uid="{17EB0C00-1940-4C7E-BD72-16FB40C4B533}"/>
    <cellStyle name="SAPBEXexcCritical5 14 2" xfId="2749" xr:uid="{47F3EDD2-CE50-4C01-9D47-B4125200B3CE}"/>
    <cellStyle name="SAPBEXexcCritical5 14 2 2" xfId="6990" xr:uid="{6A37D20A-D768-49AA-BDD6-D47F7FE4F493}"/>
    <cellStyle name="SAPBEXexcCritical5 14 2 3" xfId="8110" xr:uid="{FC4AAD7D-B73C-4A7F-84AB-8CA819BF037C}"/>
    <cellStyle name="SAPBEXexcCritical5 14 2 4" xfId="12803" xr:uid="{3C5AE5B0-06B4-4F84-B4F3-191CD800ACFD}"/>
    <cellStyle name="SAPBEXexcCritical5 14 3" xfId="5692" xr:uid="{1D1570F1-6991-45C8-8EB1-542B4FB50DEE}"/>
    <cellStyle name="SAPBEXexcCritical5 14 4" xfId="5256" xr:uid="{AFC026E8-0019-47D0-B6CC-10B27E3FACE7}"/>
    <cellStyle name="SAPBEXexcCritical5 14 5" xfId="4702" xr:uid="{F4F7344C-E2F5-40B3-AAF4-9034F36843C9}"/>
    <cellStyle name="SAPBEXexcCritical5 14 6" xfId="13384" xr:uid="{33770232-530E-4AD7-B8EA-FCA065EA756C}"/>
    <cellStyle name="SAPBEXexcCritical5 15" xfId="1422" xr:uid="{06E00190-6B6E-4EFF-A086-6B4E87A27461}"/>
    <cellStyle name="SAPBEXexcCritical5 15 2" xfId="2750" xr:uid="{B79A9514-F9FE-4A74-B1F2-51322DC8108B}"/>
    <cellStyle name="SAPBEXexcCritical5 15 2 2" xfId="6991" xr:uid="{02C410C9-8E61-4B4E-8635-2035BC6FC328}"/>
    <cellStyle name="SAPBEXexcCritical5 15 2 3" xfId="8111" xr:uid="{831AF69B-7067-4C2A-A6D4-5C7F40AFD2C6}"/>
    <cellStyle name="SAPBEXexcCritical5 15 2 4" xfId="12928" xr:uid="{91A781CE-73D8-4D61-A29E-FDDCDA00EE68}"/>
    <cellStyle name="SAPBEXexcCritical5 15 3" xfId="5693" xr:uid="{F67138DD-4771-454E-9C25-114010941700}"/>
    <cellStyle name="SAPBEXexcCritical5 15 4" xfId="5255" xr:uid="{A0577B11-43C9-4D43-AB92-0772298A02DA}"/>
    <cellStyle name="SAPBEXexcCritical5 15 5" xfId="4703" xr:uid="{6AA6E91B-D0F2-4348-A446-FCC13F466310}"/>
    <cellStyle name="SAPBEXexcCritical5 15 6" xfId="13385" xr:uid="{EC732039-8289-47EF-847D-FA68FAA30457}"/>
    <cellStyle name="SAPBEXexcCritical5 16" xfId="1423" xr:uid="{BDE98D25-78D8-4192-A12D-A15A490DE013}"/>
    <cellStyle name="SAPBEXexcCritical5 16 2" xfId="2751" xr:uid="{EA48C2B8-F463-415D-BC54-7C25324C0265}"/>
    <cellStyle name="SAPBEXexcCritical5 16 2 2" xfId="6992" xr:uid="{BB976D1A-6451-482C-B690-C6BF053A812E}"/>
    <cellStyle name="SAPBEXexcCritical5 16 2 3" xfId="8112" xr:uid="{3772330E-41FD-457F-9419-FFB57BA8C4A2}"/>
    <cellStyle name="SAPBEXexcCritical5 16 2 4" xfId="10188" xr:uid="{F4B0343B-A303-4E99-80B7-A9D7970C6B99}"/>
    <cellStyle name="SAPBEXexcCritical5 16 3" xfId="5694" xr:uid="{A2870389-D741-4B46-A33B-CFE6AE0AF8D0}"/>
    <cellStyle name="SAPBEXexcCritical5 16 4" xfId="5254" xr:uid="{698EF3CF-75DC-449E-80CA-E741F6020772}"/>
    <cellStyle name="SAPBEXexcCritical5 16 5" xfId="4704" xr:uid="{AF037820-EE07-4571-9A3E-B88B501CD088}"/>
    <cellStyle name="SAPBEXexcCritical5 16 6" xfId="12659" xr:uid="{59CADA78-C1E7-4885-B605-2EAEC9603B11}"/>
    <cellStyle name="SAPBEXexcCritical5 17" xfId="1424" xr:uid="{93BB3302-19FD-4E91-AF0F-4DC2ECF1565B}"/>
    <cellStyle name="SAPBEXexcCritical5 17 2" xfId="2752" xr:uid="{2F54CEE3-1430-4518-A91F-28591EC2456B}"/>
    <cellStyle name="SAPBEXexcCritical5 17 2 2" xfId="6993" xr:uid="{2B380983-BBB3-4C7B-A4DF-E87603B9E087}"/>
    <cellStyle name="SAPBEXexcCritical5 17 2 3" xfId="8113" xr:uid="{E65B707E-B3FF-4033-A9E5-BE7212F19FA1}"/>
    <cellStyle name="SAPBEXexcCritical5 17 2 4" xfId="12927" xr:uid="{EDFA0CF3-9057-40A1-9D49-AED77998B000}"/>
    <cellStyle name="SAPBEXexcCritical5 17 3" xfId="5695" xr:uid="{54936CFB-D0A8-4D42-94FC-02F5ED6E41CD}"/>
    <cellStyle name="SAPBEXexcCritical5 17 4" xfId="5253" xr:uid="{DF20C7FB-8EA1-43B4-81DF-283762FB3F9B}"/>
    <cellStyle name="SAPBEXexcCritical5 17 5" xfId="4705" xr:uid="{DC457FE3-D3A7-47F8-8717-3B4810A79C96}"/>
    <cellStyle name="SAPBEXexcCritical5 17 6" xfId="12658" xr:uid="{E8EA3BBD-D9BE-44F3-A23A-862CA4AC4537}"/>
    <cellStyle name="SAPBEXexcCritical5 18" xfId="2455" xr:uid="{133E7DA3-26F6-4438-8037-F7FDB4298A3B}"/>
    <cellStyle name="SAPBEXexcCritical5 18 2" xfId="6696" xr:uid="{1E967398-FC96-45E5-A5DB-51357AE93C45}"/>
    <cellStyle name="SAPBEXexcCritical5 18 3" xfId="8314" xr:uid="{E7CDE37B-2060-44E3-A909-3CAEEC59BF0D}"/>
    <cellStyle name="SAPBEXexcCritical5 18 4" xfId="13028" xr:uid="{E855D3CA-A990-444E-9952-FBC6FC7FEE67}"/>
    <cellStyle name="SAPBEXexcCritical5 19" xfId="4455" xr:uid="{4790FE67-5F1B-42B8-B4E0-E7E53853E854}"/>
    <cellStyle name="SAPBEXexcCritical5 2" xfId="134" xr:uid="{6D4194DF-EA95-4903-9629-6EA823078154}"/>
    <cellStyle name="SAPBEXexcCritical5 2 2" xfId="1425" xr:uid="{EDD98BCB-1B89-44DD-AE40-F929F0EC66EB}"/>
    <cellStyle name="SAPBEXexcCritical5 2 2 2" xfId="3684" xr:uid="{87FDEAEB-FA8A-40E3-8728-12EE435BD530}"/>
    <cellStyle name="SAPBEXexcCritical5 2 2 2 2" xfId="7925" xr:uid="{EDB2EBD2-BE53-47D2-9FD3-266832A73C43}"/>
    <cellStyle name="SAPBEXexcCritical5 2 2 2 3" xfId="11829" xr:uid="{32AE5EDB-160D-4066-8197-0B47487E56D8}"/>
    <cellStyle name="SAPBEXexcCritical5 2 2 2 4" xfId="13614" xr:uid="{6BA427B3-5570-4900-85D5-B0FEE289AA8C}"/>
    <cellStyle name="SAPBEXexcCritical5 2 2 3" xfId="2753" xr:uid="{CA2A1E80-D5C5-4168-B345-058684258E97}"/>
    <cellStyle name="SAPBEXexcCritical5 2 2 3 2" xfId="6994" xr:uid="{5446DDF4-2557-4B15-A1B1-62A8AD1AABC0}"/>
    <cellStyle name="SAPBEXexcCritical5 2 2 3 3" xfId="4389" xr:uid="{BD469C18-1CB2-4D3F-98C8-DC3E954FDC53}"/>
    <cellStyle name="SAPBEXexcCritical5 2 2 3 4" xfId="10187" xr:uid="{8F31F51F-41DF-4F21-81B5-1B268B30C0EA}"/>
    <cellStyle name="SAPBEXexcCritical5 2 2 4" xfId="5696" xr:uid="{A585507E-514B-4BEA-A74A-5E43B5225601}"/>
    <cellStyle name="SAPBEXexcCritical5 2 2 5" xfId="6780" xr:uid="{7611D3B1-5EF1-4C87-9B54-51ADF2E6A873}"/>
    <cellStyle name="SAPBEXexcCritical5 2 2 6" xfId="4706" xr:uid="{B254FBA0-05EB-444F-AAFD-B041BF634F7B}"/>
    <cellStyle name="SAPBEXexcCritical5 2 2 7" xfId="13382" xr:uid="{7F725904-F9D7-44A5-8ECF-A58B4973DE41}"/>
    <cellStyle name="SAPBEXexcCritical5 2 3" xfId="2555" xr:uid="{85B53037-4AAE-4C90-8209-D9F046BD46EA}"/>
    <cellStyle name="SAPBEXexcCritical5 2 3 2" xfId="6796" xr:uid="{0EA31F82-1FA7-4965-99D0-EFDA52BF52D4}"/>
    <cellStyle name="SAPBEXexcCritical5 2 3 3" xfId="9520" xr:uid="{1B815E8F-273B-4F58-8341-8E41A04ABC1D}"/>
    <cellStyle name="SAPBEXexcCritical5 2 3 4" xfId="4963" xr:uid="{0B9E3516-A8FC-4F61-B3DB-4F0127321DDE}"/>
    <cellStyle name="SAPBEXexcCritical5 2 3 5" xfId="12990" xr:uid="{7A3A094A-90EA-43DC-83F5-1C00593C5665}"/>
    <cellStyle name="SAPBEXexcCritical5 2 4" xfId="4456" xr:uid="{20DCC77E-011E-4799-95FF-FF51123B02E6}"/>
    <cellStyle name="SAPBEXexcCritical5 2 5" xfId="5112" xr:uid="{CA746F89-A29F-46A6-B725-2231ECF2B60F}"/>
    <cellStyle name="SAPBEXexcCritical5 2 6" xfId="10917" xr:uid="{9DBFC806-3114-4F3F-BE0A-97017909F2B9}"/>
    <cellStyle name="SAPBEXexcCritical5 2 7" xfId="12766" xr:uid="{261D38BA-026C-48B9-B2FD-E6A4C52B8152}"/>
    <cellStyle name="SAPBEXexcCritical5 20" xfId="5492" xr:uid="{269BDC2F-588B-48BE-8A6B-0F92AEAF6BA2}"/>
    <cellStyle name="SAPBEXexcCritical5 21" xfId="10920" xr:uid="{463501D9-A699-4F83-8416-F2AC9FBD9FAE}"/>
    <cellStyle name="SAPBEXexcCritical5 22" xfId="13489" xr:uid="{F60112B9-2C5C-4ADB-B774-79CBC6EDBCAD}"/>
    <cellStyle name="SAPBEXexcCritical5 3" xfId="1426" xr:uid="{8687FEB9-44A8-4424-A985-58EF0E54B1C2}"/>
    <cellStyle name="SAPBEXexcCritical5 3 2" xfId="1427" xr:uid="{DC2DF9AA-A48A-45F5-A1FB-43F5A4FB1CE6}"/>
    <cellStyle name="SAPBEXexcCritical5 3 2 2" xfId="2755" xr:uid="{1EBB0861-B54F-488F-8016-04C03AE8C740}"/>
    <cellStyle name="SAPBEXexcCritical5 3 2 2 2" xfId="6996" xr:uid="{9CCBBDF0-5B3E-46A4-8F86-D5AE37DC2257}"/>
    <cellStyle name="SAPBEXexcCritical5 3 2 2 3" xfId="8115" xr:uid="{48784412-9F40-40B3-9E04-40EDCFFEA6D2}"/>
    <cellStyle name="SAPBEXexcCritical5 3 2 2 4" xfId="9475" xr:uid="{BB75C72A-1AB9-41CA-9AFE-0D8721BDFD9B}"/>
    <cellStyle name="SAPBEXexcCritical5 3 2 3" xfId="5698" xr:uid="{326867CC-8F0A-414C-9DBB-437D00714649}"/>
    <cellStyle name="SAPBEXexcCritical5 3 2 4" xfId="5251" xr:uid="{83ED5653-E02D-4418-9C69-784055F92FC4}"/>
    <cellStyle name="SAPBEXexcCritical5 3 2 5" xfId="4708" xr:uid="{5BD0257E-CAE0-4DCB-AD87-928F636F647D}"/>
    <cellStyle name="SAPBEXexcCritical5 3 2 6" xfId="12657" xr:uid="{F22A6008-BB38-4F9F-A06E-761AFD28B953}"/>
    <cellStyle name="SAPBEXexcCritical5 3 3" xfId="2754" xr:uid="{97240C6F-232B-4CA3-9338-CBD9B03FCAB1}"/>
    <cellStyle name="SAPBEXexcCritical5 3 3 2" xfId="6995" xr:uid="{C05FF1E2-04DD-4637-9DD8-08C1463480A7}"/>
    <cellStyle name="SAPBEXexcCritical5 3 3 3" xfId="8114" xr:uid="{A51EBDA1-2EEF-4F95-9C65-EAB1549ABEB7}"/>
    <cellStyle name="SAPBEXexcCritical5 3 3 4" xfId="12926" xr:uid="{439041C2-DB2C-43BA-BEA3-2D9B588B9899}"/>
    <cellStyle name="SAPBEXexcCritical5 3 4" xfId="5697" xr:uid="{3DBC7E2C-1B86-4A39-931E-982B445408FB}"/>
    <cellStyle name="SAPBEXexcCritical5 3 5" xfId="5252" xr:uid="{35904997-66E8-4B68-BC20-076FE13FEBE3}"/>
    <cellStyle name="SAPBEXexcCritical5 3 6" xfId="4707" xr:uid="{363EA5C8-6373-416F-B2DA-33EC20B135C1}"/>
    <cellStyle name="SAPBEXexcCritical5 3 7" xfId="13383" xr:uid="{23E0C0EE-BE91-495F-918B-7354ED61E82F}"/>
    <cellStyle name="SAPBEXexcCritical5 4" xfId="1428" xr:uid="{50EDAC10-0F08-46F8-A331-B8173196B886}"/>
    <cellStyle name="SAPBEXexcCritical5 4 2" xfId="1429" xr:uid="{23EBCAB8-9E77-4C94-BAC8-30EDCFECC8F8}"/>
    <cellStyle name="SAPBEXexcCritical5 4 2 2" xfId="2757" xr:uid="{172FE55E-DBEE-40BD-8B07-A1B3B32B7D39}"/>
    <cellStyle name="SAPBEXexcCritical5 4 2 2 2" xfId="6998" xr:uid="{EA14B0B4-5F87-41DD-ACC7-369ABDE3D782}"/>
    <cellStyle name="SAPBEXexcCritical5 4 2 2 3" xfId="8117" xr:uid="{AE0AEF5D-BD6F-403D-89B0-ACBCA4E11F25}"/>
    <cellStyle name="SAPBEXexcCritical5 4 2 2 4" xfId="10186" xr:uid="{4DE38BA7-3108-4812-90DA-CFF975F29AA5}"/>
    <cellStyle name="SAPBEXexcCritical5 4 2 3" xfId="5700" xr:uid="{21C670F5-CA63-4D5D-9873-73AC59D287A2}"/>
    <cellStyle name="SAPBEXexcCritical5 4 2 4" xfId="5249" xr:uid="{F8BF6517-37BE-473F-8C2C-0C4BA3D1C61E}"/>
    <cellStyle name="SAPBEXexcCritical5 4 2 5" xfId="4710" xr:uid="{41142CDD-12A6-4E23-8CB3-FD664B74C336}"/>
    <cellStyle name="SAPBEXexcCritical5 4 2 6" xfId="13380" xr:uid="{E3E474BA-4EE5-4E63-A69B-C241260B16CC}"/>
    <cellStyle name="SAPBEXexcCritical5 4 3" xfId="4132" xr:uid="{223601BF-AA39-45AE-8F1B-00526D051155}"/>
    <cellStyle name="SAPBEXexcCritical5 4 3 2" xfId="8368" xr:uid="{B69DE4E2-FB45-4794-9FDB-3B00F228E1EE}"/>
    <cellStyle name="SAPBEXexcCritical5 4 3 3" xfId="12241" xr:uid="{F1925EE2-95BB-4687-A432-2ED967DD02E2}"/>
    <cellStyle name="SAPBEXexcCritical5 4 3 4" xfId="9462" xr:uid="{4FF9981F-97C3-4611-A211-1100DF2551D5}"/>
    <cellStyle name="SAPBEXexcCritical5 4 4" xfId="2756" xr:uid="{268B66EC-8FD3-4CE6-A657-88A966A75DA8}"/>
    <cellStyle name="SAPBEXexcCritical5 4 4 2" xfId="6997" xr:uid="{383C7D0E-7478-4771-81E2-B152E0CFB111}"/>
    <cellStyle name="SAPBEXexcCritical5 4 4 3" xfId="8116" xr:uid="{D88D6B02-33AB-444C-A643-F49FF7011AD9}"/>
    <cellStyle name="SAPBEXexcCritical5 4 4 4" xfId="12925" xr:uid="{B3E1F2AF-03F0-4E63-AC26-74DB11061E2A}"/>
    <cellStyle name="SAPBEXexcCritical5 4 5" xfId="5699" xr:uid="{00AAEE5F-6635-43B8-AD74-E715C6966986}"/>
    <cellStyle name="SAPBEXexcCritical5 4 6" xfId="5250" xr:uid="{EB836D73-E6F1-49F9-9E7D-86FDEA28D123}"/>
    <cellStyle name="SAPBEXexcCritical5 4 7" xfId="4709" xr:uid="{55227FCF-86F1-4E09-9C9A-2C973F8E7F4B}"/>
    <cellStyle name="SAPBEXexcCritical5 4 8" xfId="12656" xr:uid="{3A0B45B2-7DF8-4017-B028-8026BD12DE0A}"/>
    <cellStyle name="SAPBEXexcCritical5 5" xfId="1430" xr:uid="{9023C9D0-BF29-4973-A952-8F5D6D50FD3D}"/>
    <cellStyle name="SAPBEXexcCritical5 5 2" xfId="1431" xr:uid="{2DA8A6CD-80D2-4A10-89E2-E312F234ECD7}"/>
    <cellStyle name="SAPBEXexcCritical5 5 2 2" xfId="2759" xr:uid="{582AC1DE-060C-44D5-ADD0-EA4FB65315FA}"/>
    <cellStyle name="SAPBEXexcCritical5 5 2 2 2" xfId="7000" xr:uid="{8975C503-BB38-44F2-ACAC-AD2EA1474E5B}"/>
    <cellStyle name="SAPBEXexcCritical5 5 2 2 3" xfId="8119" xr:uid="{F65F74BB-9526-4AD6-8EE4-77B1ABF9056B}"/>
    <cellStyle name="SAPBEXexcCritical5 5 2 2 4" xfId="10185" xr:uid="{F5A79822-7E37-42B1-B608-303A7EC56CC4}"/>
    <cellStyle name="SAPBEXexcCritical5 5 2 3" xfId="5702" xr:uid="{0A1C5A2F-BFFB-4E3A-8AF6-8E753C9B46B5}"/>
    <cellStyle name="SAPBEXexcCritical5 5 2 4" xfId="5247" xr:uid="{6697C3ED-ABD3-4EE1-824F-DBEBB6A54FFE}"/>
    <cellStyle name="SAPBEXexcCritical5 5 2 5" xfId="8231" xr:uid="{4BDEE5ED-F8C6-46BB-8B0D-52FC115A0BD8}"/>
    <cellStyle name="SAPBEXexcCritical5 5 2 6" xfId="12655" xr:uid="{C14E6C45-CEC3-4874-AC84-D710F6C0702E}"/>
    <cellStyle name="SAPBEXexcCritical5 5 3" xfId="4133" xr:uid="{7905B9D9-92B8-4118-9563-FE6139736D22}"/>
    <cellStyle name="SAPBEXexcCritical5 5 3 2" xfId="4306" xr:uid="{9D564459-D424-4B67-865A-94A5CD94D6A1}"/>
    <cellStyle name="SAPBEXexcCritical5 5 3 2 2" xfId="8540" xr:uid="{9F6D2270-0C42-4830-A8C7-8003360A399F}"/>
    <cellStyle name="SAPBEXexcCritical5 5 3 2 3" xfId="10983" xr:uid="{27CEA68F-1B4F-4881-A8CC-9130B910705E}"/>
    <cellStyle name="SAPBEXexcCritical5 5 3 2 4" xfId="12410" xr:uid="{73C036FA-9F24-475E-8AD6-21E5AC2F97E1}"/>
    <cellStyle name="SAPBEXexcCritical5 5 3 2 5" xfId="12113" xr:uid="{047EAC28-9AEE-487A-ADDB-15EE27A2B7A5}"/>
    <cellStyle name="SAPBEXexcCritical5 5 3 3" xfId="8369" xr:uid="{17466F42-E8DA-420F-ADE4-8137BFBD6A87}"/>
    <cellStyle name="SAPBEXexcCritical5 5 3 4" xfId="10817" xr:uid="{09D2E16F-FFC9-4A57-A4E1-D77045F5E2C4}"/>
    <cellStyle name="SAPBEXexcCritical5 5 3 5" xfId="12242" xr:uid="{4F921D99-3496-4F28-A478-F12F22221A84}"/>
    <cellStyle name="SAPBEXexcCritical5 5 3 6" xfId="9956" xr:uid="{878C7AF3-EA2F-4729-A5E2-D27D077E76F6}"/>
    <cellStyle name="SAPBEXexcCritical5 5 4" xfId="2758" xr:uid="{A82A72D2-D817-4251-87C9-FEF81E1C6911}"/>
    <cellStyle name="SAPBEXexcCritical5 5 4 2" xfId="6999" xr:uid="{1E2DD6D6-8C44-42E5-A6AC-5E5E8CA4F9E5}"/>
    <cellStyle name="SAPBEXexcCritical5 5 4 3" xfId="8118" xr:uid="{F45A0E9C-E3EC-4712-9828-0BCB959AFC04}"/>
    <cellStyle name="SAPBEXexcCritical5 5 4 4" xfId="12924" xr:uid="{79B16F57-E7FB-495C-8AEC-87EA356DDA7C}"/>
    <cellStyle name="SAPBEXexcCritical5 5 5" xfId="5701" xr:uid="{E2F6C462-994D-4165-8ABC-FB7EF473B81C}"/>
    <cellStyle name="SAPBEXexcCritical5 5 6" xfId="5248" xr:uid="{CDC4B965-8832-4A99-BFA0-8CBC9AD3A372}"/>
    <cellStyle name="SAPBEXexcCritical5 5 7" xfId="7997" xr:uid="{1EF3B6D3-89B9-4F95-AB2F-B31855C4DFA3}"/>
    <cellStyle name="SAPBEXexcCritical5 5 8" xfId="13381" xr:uid="{DA9EDEC5-34E9-4905-93AC-3AAA6FA4AF42}"/>
    <cellStyle name="SAPBEXexcCritical5 6" xfId="1432" xr:uid="{601D45BF-C95A-4910-A474-488BDDC061E9}"/>
    <cellStyle name="SAPBEXexcCritical5 6 2" xfId="1433" xr:uid="{C8781380-FF50-499D-9852-87EF95DDF73F}"/>
    <cellStyle name="SAPBEXexcCritical5 6 2 2" xfId="2761" xr:uid="{80EE4F19-8739-47FE-8A53-BC870D7D7E3B}"/>
    <cellStyle name="SAPBEXexcCritical5 6 2 2 2" xfId="7002" xr:uid="{02EB6C9E-7CF9-43E9-9A5E-577F19893E9D}"/>
    <cellStyle name="SAPBEXexcCritical5 6 2 2 3" xfId="8121" xr:uid="{FC526887-A1A6-45E1-8D72-5951337F5596}"/>
    <cellStyle name="SAPBEXexcCritical5 6 2 2 4" xfId="10184" xr:uid="{73BEC5F1-8DE2-4346-82AD-F457BA6F5165}"/>
    <cellStyle name="SAPBEXexcCritical5 6 2 3" xfId="5704" xr:uid="{853D93CE-422A-46B9-A489-62D11729D16B}"/>
    <cellStyle name="SAPBEXexcCritical5 6 2 4" xfId="5245" xr:uid="{3ED4CF73-C3F6-4122-AFC1-225FA1087DC1}"/>
    <cellStyle name="SAPBEXexcCritical5 6 2 5" xfId="8233" xr:uid="{96318ED2-7EB3-49B4-BEB4-2096E5F665DB}"/>
    <cellStyle name="SAPBEXexcCritical5 6 2 6" xfId="13378" xr:uid="{D54AF36B-E425-45D2-89E6-613E71D8D28F}"/>
    <cellStyle name="SAPBEXexcCritical5 6 3" xfId="4134" xr:uid="{1B5A41C9-ACB3-4DB3-850C-0088833BF26F}"/>
    <cellStyle name="SAPBEXexcCritical5 6 3 2" xfId="4307" xr:uid="{9BA51F31-D1DC-4A6C-9283-30CD1B1A266F}"/>
    <cellStyle name="SAPBEXexcCritical5 6 3 2 2" xfId="8541" xr:uid="{AB951236-2410-4DAE-A57B-8E8E1744D50D}"/>
    <cellStyle name="SAPBEXexcCritical5 6 3 2 3" xfId="10984" xr:uid="{63889A29-7A6C-4440-888B-430A7528DE86}"/>
    <cellStyle name="SAPBEXexcCritical5 6 3 2 4" xfId="12411" xr:uid="{46381B63-0815-46F4-89FE-8B321E39FD50}"/>
    <cellStyle name="SAPBEXexcCritical5 6 3 2 5" xfId="12114" xr:uid="{68FD5D91-0750-4F97-A547-6EF4FA7B1143}"/>
    <cellStyle name="SAPBEXexcCritical5 6 3 3" xfId="8370" xr:uid="{EE99B7AA-88EE-499B-B0D3-8062F5D8B0D2}"/>
    <cellStyle name="SAPBEXexcCritical5 6 3 4" xfId="10818" xr:uid="{D11A9354-1692-41CA-BECD-C8280E42E403}"/>
    <cellStyle name="SAPBEXexcCritical5 6 3 5" xfId="12243" xr:uid="{DD954DED-9039-4A15-A810-3508E3B7AD24}"/>
    <cellStyle name="SAPBEXexcCritical5 6 3 6" xfId="9955" xr:uid="{7C714DF3-4447-4AEE-B32F-B36C992B8B62}"/>
    <cellStyle name="SAPBEXexcCritical5 6 4" xfId="2760" xr:uid="{EAFC4336-40E8-4D18-AE0F-64EA934BFFF0}"/>
    <cellStyle name="SAPBEXexcCritical5 6 4 2" xfId="7001" xr:uid="{673352EA-DD07-41FF-93EA-3E6088ACA5CA}"/>
    <cellStyle name="SAPBEXexcCritical5 6 4 3" xfId="8120" xr:uid="{0D907276-7606-48F7-9BFA-914A7953065A}"/>
    <cellStyle name="SAPBEXexcCritical5 6 4 4" xfId="12923" xr:uid="{F65A6D26-0BF9-4913-903A-9F0DA196694B}"/>
    <cellStyle name="SAPBEXexcCritical5 6 5" xfId="5703" xr:uid="{FE738DEB-F924-4690-89A7-392F3DA9E3A3}"/>
    <cellStyle name="SAPBEXexcCritical5 6 6" xfId="5246" xr:uid="{A968C8DB-A830-4DCE-9B29-F4D4CF47BF91}"/>
    <cellStyle name="SAPBEXexcCritical5 6 7" xfId="8232" xr:uid="{0F8C05D0-5396-480E-8B44-D28A15FE09E5}"/>
    <cellStyle name="SAPBEXexcCritical5 6 8" xfId="12654" xr:uid="{71544373-6586-4009-9076-F5FF734A5E4C}"/>
    <cellStyle name="SAPBEXexcCritical5 7" xfId="1434" xr:uid="{679E550A-A385-4FF5-BC4D-398500972C7E}"/>
    <cellStyle name="SAPBEXexcCritical5 7 2" xfId="1435" xr:uid="{6DA71329-D27B-4099-A73E-14F2A4078D8C}"/>
    <cellStyle name="SAPBEXexcCritical5 7 2 2" xfId="2763" xr:uid="{2A62B3C6-CAD6-4CD1-B881-D266FA87896A}"/>
    <cellStyle name="SAPBEXexcCritical5 7 2 2 2" xfId="7004" xr:uid="{AB1612D6-C841-496C-B3EB-9858B8B906D4}"/>
    <cellStyle name="SAPBEXexcCritical5 7 2 2 3" xfId="8123" xr:uid="{1F6E2E8C-0E63-42F7-AAE5-B6B23926CE03}"/>
    <cellStyle name="SAPBEXexcCritical5 7 2 2 4" xfId="10183" xr:uid="{6A9DD045-E7F5-4D6E-926D-4542DDC93D07}"/>
    <cellStyle name="SAPBEXexcCritical5 7 2 3" xfId="5706" xr:uid="{99D9A492-3568-4CEF-98BF-931CAC38D7DA}"/>
    <cellStyle name="SAPBEXexcCritical5 7 2 4" xfId="5243" xr:uid="{CBEB9368-A064-41BF-BD63-E3A091131BC2}"/>
    <cellStyle name="SAPBEXexcCritical5 7 2 5" xfId="4712" xr:uid="{9EB02B92-4957-4C3A-AD24-742FDC8FADB4}"/>
    <cellStyle name="SAPBEXexcCritical5 7 2 6" xfId="12653" xr:uid="{D670467D-1378-4AF5-8AAA-C8DE76DD70DB}"/>
    <cellStyle name="SAPBEXexcCritical5 7 3" xfId="4135" xr:uid="{0B9CE1B4-0DA0-4B43-9399-2E17F9C29C88}"/>
    <cellStyle name="SAPBEXexcCritical5 7 3 2" xfId="4308" xr:uid="{A36E2CB3-EC1F-481E-B4F7-80A9198C608A}"/>
    <cellStyle name="SAPBEXexcCritical5 7 3 2 2" xfId="8542" xr:uid="{9754D72B-1815-4F5B-A854-57A3051DBDF8}"/>
    <cellStyle name="SAPBEXexcCritical5 7 3 2 3" xfId="10985" xr:uid="{608C2E86-E5BC-4185-A151-81EEE3525773}"/>
    <cellStyle name="SAPBEXexcCritical5 7 3 2 4" xfId="12412" xr:uid="{BFBFAB90-5748-4A53-8B8C-08D3A23EB839}"/>
    <cellStyle name="SAPBEXexcCritical5 7 3 2 5" xfId="12115" xr:uid="{FD4C8C41-9972-4435-A3AD-9482CC665906}"/>
    <cellStyle name="SAPBEXexcCritical5 7 3 3" xfId="8371" xr:uid="{C49DF196-2FBA-407B-9D50-FB1D71CEDB4B}"/>
    <cellStyle name="SAPBEXexcCritical5 7 3 4" xfId="10819" xr:uid="{55E0BE77-4B50-4E2D-B1F1-0B8C0E1A0C45}"/>
    <cellStyle name="SAPBEXexcCritical5 7 3 5" xfId="12244" xr:uid="{F9A23CF6-D616-4CF1-95EB-CB188A8C393B}"/>
    <cellStyle name="SAPBEXexcCritical5 7 3 6" xfId="9954" xr:uid="{E5AFC928-613A-4738-8B41-FE4E71B55D19}"/>
    <cellStyle name="SAPBEXexcCritical5 7 4" xfId="2762" xr:uid="{503EDA9D-4757-496D-AAD6-DFC40193A3B9}"/>
    <cellStyle name="SAPBEXexcCritical5 7 4 2" xfId="7003" xr:uid="{D99BE8DF-D17E-41FC-8381-D9DFE0ECB0CB}"/>
    <cellStyle name="SAPBEXexcCritical5 7 4 3" xfId="8122" xr:uid="{5C586FFF-C2BA-4F90-9B11-1498C1F4E4A5}"/>
    <cellStyle name="SAPBEXexcCritical5 7 4 4" xfId="12922" xr:uid="{56786BE6-BE29-4E6A-8BA6-1674E3B43740}"/>
    <cellStyle name="SAPBEXexcCritical5 7 5" xfId="5705" xr:uid="{6B7E1716-3481-45A6-9749-D91755C3EC2C}"/>
    <cellStyle name="SAPBEXexcCritical5 7 6" xfId="5244" xr:uid="{E6F1065C-8411-4663-9D57-35FCEE36344B}"/>
    <cellStyle name="SAPBEXexcCritical5 7 7" xfId="4711" xr:uid="{51DBAA9C-5818-42AF-BE2A-DC6259E2E9B8}"/>
    <cellStyle name="SAPBEXexcCritical5 7 8" xfId="13379" xr:uid="{09C761D3-97A8-4C6F-834A-3A2FFEDDDB05}"/>
    <cellStyle name="SAPBEXexcCritical5 8" xfId="1436" xr:uid="{74E00AF2-80E7-45CB-884B-9B2BE3970804}"/>
    <cellStyle name="SAPBEXexcCritical5 8 2" xfId="4136" xr:uid="{61A43AC0-5BDD-4D19-BF00-130AAFB54501}"/>
    <cellStyle name="SAPBEXexcCritical5 8 2 2" xfId="4309" xr:uid="{D76578A2-7C0D-4079-BC33-445F6E0E9F8E}"/>
    <cellStyle name="SAPBEXexcCritical5 8 2 2 2" xfId="8543" xr:uid="{032F673E-6B67-4D88-81DE-D0ED93545407}"/>
    <cellStyle name="SAPBEXexcCritical5 8 2 2 3" xfId="10986" xr:uid="{FC536CCC-B28D-4253-8532-CE9E777F76A1}"/>
    <cellStyle name="SAPBEXexcCritical5 8 2 2 4" xfId="12413" xr:uid="{41D03DDE-31BE-4EEB-8942-D65075D55303}"/>
    <cellStyle name="SAPBEXexcCritical5 8 2 2 5" xfId="12116" xr:uid="{038C2E49-7D11-4580-9424-47CB87B96E75}"/>
    <cellStyle name="SAPBEXexcCritical5 8 2 3" xfId="8372" xr:uid="{A2AA4932-8C81-492A-AD6C-495AC28003CD}"/>
    <cellStyle name="SAPBEXexcCritical5 8 2 4" xfId="10820" xr:uid="{AB962244-1E82-4F77-A9C7-973EE5A9C744}"/>
    <cellStyle name="SAPBEXexcCritical5 8 2 5" xfId="12245" xr:uid="{CEFF11CB-4EC3-48ED-A39E-556E1FDD3452}"/>
    <cellStyle name="SAPBEXexcCritical5 8 2 6" xfId="9953" xr:uid="{6D555B5F-7DF6-400F-8769-7B351437D605}"/>
    <cellStyle name="SAPBEXexcCritical5 8 3" xfId="2764" xr:uid="{89EC44E0-627B-46AE-B1C1-5052B29F85A6}"/>
    <cellStyle name="SAPBEXexcCritical5 8 3 2" xfId="7005" xr:uid="{7636A909-A1DC-4BAD-A20A-8A122AA9DD2C}"/>
    <cellStyle name="SAPBEXexcCritical5 8 3 3" xfId="4390" xr:uid="{4A2A1A2E-727D-4ADC-9738-148DD2E03548}"/>
    <cellStyle name="SAPBEXexcCritical5 8 3 4" xfId="12921" xr:uid="{AA1E3E50-2F76-4798-9041-440A047FC38C}"/>
    <cellStyle name="SAPBEXexcCritical5 8 4" xfId="5707" xr:uid="{B13FD74E-A205-40BA-A867-4C0CE1231D10}"/>
    <cellStyle name="SAPBEXexcCritical5 8 5" xfId="5242" xr:uid="{35565304-C80A-41F1-A592-7384A2AD3A25}"/>
    <cellStyle name="SAPBEXexcCritical5 8 6" xfId="4713" xr:uid="{2B9778CB-A74A-4DD6-ADF3-34A1B7CE06E7}"/>
    <cellStyle name="SAPBEXexcCritical5 8 7" xfId="12652" xr:uid="{6EF1165E-C617-49B7-827F-2BFE6EB1F73D}"/>
    <cellStyle name="SAPBEXexcCritical5 9" xfId="1437" xr:uid="{43FAC83D-FDED-4677-9585-3828E24056B9}"/>
    <cellStyle name="SAPBEXexcCritical5 9 2" xfId="2765" xr:uid="{934285F4-7339-4137-882D-8C2EE8C05D3A}"/>
    <cellStyle name="SAPBEXexcCritical5 9 2 2" xfId="7006" xr:uid="{CA7C09B7-55A1-454B-AA66-7E080ED298C4}"/>
    <cellStyle name="SAPBEXexcCritical5 9 2 3" xfId="8124" xr:uid="{544D3615-38AA-4D96-9899-7FFEFF9A8059}"/>
    <cellStyle name="SAPBEXexcCritical5 9 2 4" xfId="10182" xr:uid="{DA2C6417-87FB-46BC-AD24-FE21797E917A}"/>
    <cellStyle name="SAPBEXexcCritical5 9 3" xfId="5708" xr:uid="{1670967D-12CD-4733-B473-717E88ADBC0C}"/>
    <cellStyle name="SAPBEXexcCritical5 9 4" xfId="5241" xr:uid="{DF8CDEC1-40E1-4559-B172-7325B0D1A86B}"/>
    <cellStyle name="SAPBEXexcCritical5 9 5" xfId="4714" xr:uid="{9E142732-5B1D-4ECE-8AFB-2C004CD1CD64}"/>
    <cellStyle name="SAPBEXexcCritical5 9 6" xfId="13377" xr:uid="{3B539215-F755-4F41-9B7C-A33F1ACA9B36}"/>
    <cellStyle name="SAPBEXexcCritical5_Mesquite Solar 277 MW v1" xfId="1438" xr:uid="{455731DA-A4AB-408C-BC02-75C654444FAC}"/>
    <cellStyle name="SAPBEXexcCritical6" xfId="135" xr:uid="{35B81DE6-958B-45C1-BBF0-765216B76A86}"/>
    <cellStyle name="SAPBEXexcCritical6 10" xfId="1439" xr:uid="{C0F5349B-58E2-4A7E-9033-94A34A78AB1E}"/>
    <cellStyle name="SAPBEXexcCritical6 10 2" xfId="2766" xr:uid="{074F8918-CDDC-4D55-AA71-425A92B29A75}"/>
    <cellStyle name="SAPBEXexcCritical6 10 2 2" xfId="7007" xr:uid="{AB21990C-B904-4006-AE4B-C4F5E6BABDBB}"/>
    <cellStyle name="SAPBEXexcCritical6 10 2 3" xfId="8125" xr:uid="{203F06A8-38AB-4B6A-8D77-ACE5B3A05E4F}"/>
    <cellStyle name="SAPBEXexcCritical6 10 2 4" xfId="11808" xr:uid="{5365F48E-8C38-4280-9756-523290C00E18}"/>
    <cellStyle name="SAPBEXexcCritical6 10 3" xfId="5709" xr:uid="{6816B30C-5F2D-41DA-A618-D9C95DF24B76}"/>
    <cellStyle name="SAPBEXexcCritical6 10 4" xfId="5240" xr:uid="{8C75E0DF-69F2-4100-A832-F80ABCEDFEAB}"/>
    <cellStyle name="SAPBEXexcCritical6 10 5" xfId="8234" xr:uid="{4C3A1330-A094-476D-8369-7FAF3A5C66FE}"/>
    <cellStyle name="SAPBEXexcCritical6 10 6" xfId="12651" xr:uid="{D29BD9BB-033F-4FA3-A7E0-6D11BA78A312}"/>
    <cellStyle name="SAPBEXexcCritical6 11" xfId="1440" xr:uid="{68E810CA-9C7E-4394-982E-7310AD1CB2F4}"/>
    <cellStyle name="SAPBEXexcCritical6 11 2" xfId="2767" xr:uid="{3DA34532-558C-4813-B14D-37C1583F8C28}"/>
    <cellStyle name="SAPBEXexcCritical6 11 2 2" xfId="7008" xr:uid="{C75F695E-59DC-463C-93FF-8552B8E56B27}"/>
    <cellStyle name="SAPBEXexcCritical6 11 2 3" xfId="8126" xr:uid="{ABBDB6C0-1322-4954-9ABB-8A725789D50E}"/>
    <cellStyle name="SAPBEXexcCritical6 11 2 4" xfId="11898" xr:uid="{B956D159-80D4-40E4-BA37-BF0C2AE4888F}"/>
    <cellStyle name="SAPBEXexcCritical6 11 3" xfId="5710" xr:uid="{92A0487C-AAE7-45FF-9115-3AD9277B0C24}"/>
    <cellStyle name="SAPBEXexcCritical6 11 4" xfId="5239" xr:uid="{47F5AD55-8C86-4D5C-A67E-216F6096A204}"/>
    <cellStyle name="SAPBEXexcCritical6 11 5" xfId="8235" xr:uid="{8FCD086F-87FC-4D4C-A5FB-BF7EF8A0EEA8}"/>
    <cellStyle name="SAPBEXexcCritical6 11 6" xfId="12650" xr:uid="{B9774A15-EEFE-4BE2-A459-90A611238195}"/>
    <cellStyle name="SAPBEXexcCritical6 12" xfId="1441" xr:uid="{EA722C46-5C26-48B6-8D0A-1FE360910290}"/>
    <cellStyle name="SAPBEXexcCritical6 12 2" xfId="2768" xr:uid="{EDC69E4D-93D4-43A3-B9FA-175DB32BC5C2}"/>
    <cellStyle name="SAPBEXexcCritical6 12 2 2" xfId="7009" xr:uid="{60A8F1E8-B9AD-473A-90F4-0A11D144DCCF}"/>
    <cellStyle name="SAPBEXexcCritical6 12 2 3" xfId="8127" xr:uid="{60162949-4483-48A9-B82D-9F7D8346C91D}"/>
    <cellStyle name="SAPBEXexcCritical6 12 2 4" xfId="12920" xr:uid="{DD230B15-79C4-4D48-A254-2597C4B41BD2}"/>
    <cellStyle name="SAPBEXexcCritical6 12 3" xfId="5711" xr:uid="{FE9E459B-D7D1-43A8-A8D7-E3B5D341C3D7}"/>
    <cellStyle name="SAPBEXexcCritical6 12 4" xfId="5238" xr:uid="{19A1CD5F-D92C-4EFD-84B0-A56C9FAFF6BA}"/>
    <cellStyle name="SAPBEXexcCritical6 12 5" xfId="8236" xr:uid="{5CD8924C-DFB1-4B30-BB33-E611582675A6}"/>
    <cellStyle name="SAPBEXexcCritical6 12 6" xfId="13375" xr:uid="{7E9A669D-6717-4D1A-AA79-9EC30999767B}"/>
    <cellStyle name="SAPBEXexcCritical6 13" xfId="1442" xr:uid="{BB5DAFF8-C793-4E6F-B899-85AE87E934E9}"/>
    <cellStyle name="SAPBEXexcCritical6 13 2" xfId="2769" xr:uid="{FFAC9DE9-CF20-428A-B2EE-7732DDDBDA70}"/>
    <cellStyle name="SAPBEXexcCritical6 13 2 2" xfId="7010" xr:uid="{17A23F6C-9483-4688-B34A-E88EB266BF68}"/>
    <cellStyle name="SAPBEXexcCritical6 13 2 3" xfId="8128" xr:uid="{277E8367-D2A9-4D05-A2AA-BD4BF72688E5}"/>
    <cellStyle name="SAPBEXexcCritical6 13 2 4" xfId="13954" xr:uid="{06A115E4-15E2-43DF-A059-43758F43B8AC}"/>
    <cellStyle name="SAPBEXexcCritical6 13 3" xfId="5712" xr:uid="{10FA08DE-60FB-499A-AF03-F2184A51839F}"/>
    <cellStyle name="SAPBEXexcCritical6 13 4" xfId="5237" xr:uid="{E9041646-E0EE-441F-B443-B3F5AE549B74}"/>
    <cellStyle name="SAPBEXexcCritical6 13 5" xfId="10773" xr:uid="{212F3DEA-99E2-4678-9F97-36F7A6D4B1AE}"/>
    <cellStyle name="SAPBEXexcCritical6 13 6" xfId="13544" xr:uid="{C40E445F-047F-424D-880A-901D4CBFF71A}"/>
    <cellStyle name="SAPBEXexcCritical6 14" xfId="1443" xr:uid="{CA079A21-5F94-4CC7-A5AE-17E0F301888E}"/>
    <cellStyle name="SAPBEXexcCritical6 14 2" xfId="2770" xr:uid="{EEA8EF5A-5CED-4EF1-B90E-712CB706BECE}"/>
    <cellStyle name="SAPBEXexcCritical6 14 2 2" xfId="7011" xr:uid="{43099E8D-7509-48A0-A553-838042311428}"/>
    <cellStyle name="SAPBEXexcCritical6 14 2 3" xfId="8129" xr:uid="{C6932785-F16E-43C5-993A-D92615D4D520}"/>
    <cellStyle name="SAPBEXexcCritical6 14 2 4" xfId="13815" xr:uid="{7E019B8D-5064-4CF1-B05B-7A94C18A68D5}"/>
    <cellStyle name="SAPBEXexcCritical6 14 3" xfId="5713" xr:uid="{76E457B9-EECF-4FAD-8208-5E9171BB44E6}"/>
    <cellStyle name="SAPBEXexcCritical6 14 4" xfId="5236" xr:uid="{2369D460-292C-4C31-A04F-726DCB198408}"/>
    <cellStyle name="SAPBEXexcCritical6 14 5" xfId="8237" xr:uid="{1B62D3B8-4887-42D0-88F1-663A3F8A4552}"/>
    <cellStyle name="SAPBEXexcCritical6 14 6" xfId="13376" xr:uid="{F5C3197D-D9CD-4A95-A307-F8168396D84C}"/>
    <cellStyle name="SAPBEXexcCritical6 15" xfId="1444" xr:uid="{9D2DF1E2-87A1-48A6-99A2-6EB5CAC45F93}"/>
    <cellStyle name="SAPBEXexcCritical6 15 2" xfId="2771" xr:uid="{4997DEE6-966B-4269-8035-A9462F741867}"/>
    <cellStyle name="SAPBEXexcCritical6 15 2 2" xfId="7012" xr:uid="{459A0AB2-34B0-4DD9-9842-3FC5ABE10B9C}"/>
    <cellStyle name="SAPBEXexcCritical6 15 2 3" xfId="8130" xr:uid="{B51BEA34-7B53-4A15-AE34-6C241A16E495}"/>
    <cellStyle name="SAPBEXexcCritical6 15 2 4" xfId="10181" xr:uid="{DDE956B1-77E9-47A9-AB96-0F1CE6A4FCB0}"/>
    <cellStyle name="SAPBEXexcCritical6 15 3" xfId="5714" xr:uid="{F9A7E5DF-B2B8-483A-BC02-F126D58FB25E}"/>
    <cellStyle name="SAPBEXexcCritical6 15 4" xfId="5235" xr:uid="{A3C5CAEC-F90D-4BC5-B24B-0D3A4D6BBBC6}"/>
    <cellStyle name="SAPBEXexcCritical6 15 5" xfId="8238" xr:uid="{DE501739-47EA-4E7D-AD0A-FD1ACF806BC6}"/>
    <cellStyle name="SAPBEXexcCritical6 15 6" xfId="13545" xr:uid="{CB2E3A99-9F74-4D82-A958-F80ED2D33732}"/>
    <cellStyle name="SAPBEXexcCritical6 16" xfId="1445" xr:uid="{514DB219-A648-4C2C-A32D-682EA1381455}"/>
    <cellStyle name="SAPBEXexcCritical6 16 2" xfId="2772" xr:uid="{41958264-2012-45C6-AA04-763C9C6BCE7F}"/>
    <cellStyle name="SAPBEXexcCritical6 16 2 2" xfId="7013" xr:uid="{0B8F2515-0422-4AEF-85D0-87AD9887243D}"/>
    <cellStyle name="SAPBEXexcCritical6 16 2 3" xfId="8131" xr:uid="{B0CCC2DA-055F-41D2-BCE2-AEB23962E404}"/>
    <cellStyle name="SAPBEXexcCritical6 16 2 4" xfId="12919" xr:uid="{B5454671-DCAC-4E92-86F3-0609F06BAA6E}"/>
    <cellStyle name="SAPBEXexcCritical6 16 3" xfId="5715" xr:uid="{546035DC-20B8-4C0B-8246-492DD9CAF9BE}"/>
    <cellStyle name="SAPBEXexcCritical6 16 4" xfId="5234" xr:uid="{B75443FF-EE18-4FE2-B60E-4CE7BBBA503B}"/>
    <cellStyle name="SAPBEXexcCritical6 16 5" xfId="8239" xr:uid="{C39838C3-6722-4BD7-974E-AB8ADDC697F9}"/>
    <cellStyle name="SAPBEXexcCritical6 16 6" xfId="12649" xr:uid="{892D0F60-FB4B-43D7-9930-3813C01D7C1E}"/>
    <cellStyle name="SAPBEXexcCritical6 17" xfId="1446" xr:uid="{8E2EC642-291E-4200-9F0B-0F2FF7B8E0EC}"/>
    <cellStyle name="SAPBEXexcCritical6 17 2" xfId="2773" xr:uid="{42E62953-A3AA-415D-82B7-03CD5AF7327F}"/>
    <cellStyle name="SAPBEXexcCritical6 17 2 2" xfId="7014" xr:uid="{709A040B-8EBD-4A25-9FE9-99A63965AA08}"/>
    <cellStyle name="SAPBEXexcCritical6 17 2 3" xfId="8132" xr:uid="{2439371D-7479-45B8-913D-9CBDF5859010}"/>
    <cellStyle name="SAPBEXexcCritical6 17 2 4" xfId="13953" xr:uid="{6F27B35D-8455-42BA-9040-08FD5A3DF361}"/>
    <cellStyle name="SAPBEXexcCritical6 17 3" xfId="5716" xr:uid="{D9564D9C-6B4C-403C-8E41-43CBAFB266F5}"/>
    <cellStyle name="SAPBEXexcCritical6 17 4" xfId="5233" xr:uid="{A47F40F4-0591-4CED-9A13-2452D259509A}"/>
    <cellStyle name="SAPBEXexcCritical6 17 5" xfId="8240" xr:uid="{353FA213-FC96-40F7-BF2B-CE1016C0D5A4}"/>
    <cellStyle name="SAPBEXexcCritical6 17 6" xfId="12648" xr:uid="{4F2A0F00-0D3F-4D83-8964-6983A3EDE041}"/>
    <cellStyle name="SAPBEXexcCritical6 18" xfId="2456" xr:uid="{18F486CC-EB12-4DC6-8AD9-B8BABAE8B5E0}"/>
    <cellStyle name="SAPBEXexcCritical6 18 2" xfId="6697" xr:uid="{2C42DE0A-7636-44B2-B978-5EFEF0E2C94C}"/>
    <cellStyle name="SAPBEXexcCritical6 18 3" xfId="8313" xr:uid="{F66F512B-5247-4428-A0B2-EFEDCD3E4B6D}"/>
    <cellStyle name="SAPBEXexcCritical6 18 4" xfId="9482" xr:uid="{5EF49F0F-3306-4686-9EAF-DF7A2A527AAF}"/>
    <cellStyle name="SAPBEXexcCritical6 19" xfId="4457" xr:uid="{FE71D321-BC20-4F41-948E-10BE671FF4A2}"/>
    <cellStyle name="SAPBEXexcCritical6 2" xfId="136" xr:uid="{421D7DA3-3159-4F8E-B768-C3897775EE99}"/>
    <cellStyle name="SAPBEXexcCritical6 2 2" xfId="1447" xr:uid="{596558CB-850F-4465-93B4-C8BCDC1D9C91}"/>
    <cellStyle name="SAPBEXexcCritical6 2 2 2" xfId="3685" xr:uid="{A402C365-F485-4CBA-8213-5406703E7A69}"/>
    <cellStyle name="SAPBEXexcCritical6 2 2 2 2" xfId="7926" xr:uid="{A96F0380-73EA-47AA-B767-9AC4F3CB4847}"/>
    <cellStyle name="SAPBEXexcCritical6 2 2 2 3" xfId="11830" xr:uid="{C52E7B61-7E3F-4A2E-AE5F-01EE34387360}"/>
    <cellStyle name="SAPBEXexcCritical6 2 2 2 4" xfId="13613" xr:uid="{7F83FEB5-02D1-43A4-AFB6-3C8853AA21C3}"/>
    <cellStyle name="SAPBEXexcCritical6 2 2 3" xfId="2774" xr:uid="{26905767-D5ED-4F46-B9A2-BB3CF0D9ACD4}"/>
    <cellStyle name="SAPBEXexcCritical6 2 2 3 2" xfId="7015" xr:uid="{82668FFA-0E62-47ED-8856-801DFE9F3481}"/>
    <cellStyle name="SAPBEXexcCritical6 2 2 3 3" xfId="8133" xr:uid="{9C071C2B-8900-4854-8FBE-B98278E5B05B}"/>
    <cellStyle name="SAPBEXexcCritical6 2 2 3 4" xfId="13814" xr:uid="{681F8DE1-50BD-4E42-9412-D7AB38BDC2D0}"/>
    <cellStyle name="SAPBEXexcCritical6 2 2 4" xfId="5717" xr:uid="{787C5E43-6E6F-4917-95A0-39FA1F77A5AC}"/>
    <cellStyle name="SAPBEXexcCritical6 2 2 5" xfId="5232" xr:uid="{8D85F328-34E7-4055-8AB3-ECF945707DA1}"/>
    <cellStyle name="SAPBEXexcCritical6 2 2 6" xfId="8241" xr:uid="{B3B0FFF3-52D3-4D63-A734-A3C8A07AC802}"/>
    <cellStyle name="SAPBEXexcCritical6 2 2 7" xfId="12870" xr:uid="{68F62FF8-AF80-4EB1-9598-ACD5C2C3D3E3}"/>
    <cellStyle name="SAPBEXexcCritical6 2 3" xfId="2554" xr:uid="{BB2F6872-8B89-435A-8A0E-BC24DB177737}"/>
    <cellStyle name="SAPBEXexcCritical6 2 3 2" xfId="6795" xr:uid="{41743DEB-6077-4510-A019-6DB67866382A}"/>
    <cellStyle name="SAPBEXexcCritical6 2 3 3" xfId="9519" xr:uid="{259DC116-79C6-4189-BC9C-69CD8DA8DB9D}"/>
    <cellStyle name="SAPBEXexcCritical6 2 3 4" xfId="4962" xr:uid="{5099525D-BE7A-4A38-B743-85E91923F7FB}"/>
    <cellStyle name="SAPBEXexcCritical6 2 3 5" xfId="10243" xr:uid="{50BEB441-CB4E-4E07-ABD3-2574EFFC922C}"/>
    <cellStyle name="SAPBEXexcCritical6 2 4" xfId="4458" xr:uid="{36E9B9DB-7616-46CC-9BFE-796D15BDAE82}"/>
    <cellStyle name="SAPBEXexcCritical6 2 5" xfId="5110" xr:uid="{D41C370B-5864-4B79-AB43-DC6D3927F9EA}"/>
    <cellStyle name="SAPBEXexcCritical6 2 6" xfId="9492" xr:uid="{13CC45B0-16FB-4CD3-8294-5B077835206B}"/>
    <cellStyle name="SAPBEXexcCritical6 2 7" xfId="12765" xr:uid="{D618AC6F-0129-49D9-8D94-9A0802312B95}"/>
    <cellStyle name="SAPBEXexcCritical6 20" xfId="5111" xr:uid="{23075775-B04E-49DA-8A01-81A2381FE510}"/>
    <cellStyle name="SAPBEXexcCritical6 21" xfId="10918" xr:uid="{909D74B9-4FBC-46D2-B5AB-0DA3FA672EC0}"/>
    <cellStyle name="SAPBEXexcCritical6 22" xfId="13488" xr:uid="{F1349270-7618-4E9A-A451-EF74520D875F}"/>
    <cellStyle name="SAPBEXexcCritical6 3" xfId="1448" xr:uid="{4920379B-E3E2-422E-B62A-FA5EB0E4DA98}"/>
    <cellStyle name="SAPBEXexcCritical6 3 2" xfId="1449" xr:uid="{A9BE38CC-D0A1-46DE-83DE-0DA4BCF5C734}"/>
    <cellStyle name="SAPBEXexcCritical6 3 2 2" xfId="2776" xr:uid="{165426BA-8059-414A-B9D1-6E9691FE92B2}"/>
    <cellStyle name="SAPBEXexcCritical6 3 2 2 2" xfId="7017" xr:uid="{BF5D3574-5A8D-4186-B675-E030DF21226C}"/>
    <cellStyle name="SAPBEXexcCritical6 3 2 2 3" xfId="4391" xr:uid="{46AE5DAA-ACC2-4DAD-BBE4-3C880BD67C43}"/>
    <cellStyle name="SAPBEXexcCritical6 3 2 2 4" xfId="12917" xr:uid="{1649BA01-F0C1-48C8-A398-832883A5F7F9}"/>
    <cellStyle name="SAPBEXexcCritical6 3 2 3" xfId="5719" xr:uid="{423F79FD-090F-4D13-BEEB-6DB9B0ADC229}"/>
    <cellStyle name="SAPBEXexcCritical6 3 2 4" xfId="5230" xr:uid="{B83A0EDE-75FE-43C7-9716-A6E9BF2D9FFB}"/>
    <cellStyle name="SAPBEXexcCritical6 3 2 5" xfId="8243" xr:uid="{2A778DE0-8443-416E-B32D-4B2D49E5859D}"/>
    <cellStyle name="SAPBEXexcCritical6 3 2 6" xfId="12647" xr:uid="{B3D736AD-7F29-455F-B204-56D284D3C155}"/>
    <cellStyle name="SAPBEXexcCritical6 3 3" xfId="2775" xr:uid="{131F6613-241B-4D7C-B279-ED2B2FDFFB5A}"/>
    <cellStyle name="SAPBEXexcCritical6 3 3 2" xfId="7016" xr:uid="{533C3438-6358-4ECE-B121-9A06FB00AA93}"/>
    <cellStyle name="SAPBEXexcCritical6 3 3 3" xfId="8134" xr:uid="{235FA73A-C743-4AB4-A5D0-22579A4C45A6}"/>
    <cellStyle name="SAPBEXexcCritical6 3 3 4" xfId="10180" xr:uid="{63ED4AAF-5A70-4B3C-9CBC-A1B82D8CC907}"/>
    <cellStyle name="SAPBEXexcCritical6 3 4" xfId="5718" xr:uid="{8622A77D-397A-4CFC-971D-85D0ECEA01BF}"/>
    <cellStyle name="SAPBEXexcCritical6 3 5" xfId="5231" xr:uid="{7D4AE8AE-1D9D-4B22-BA24-D11A1961F6B7}"/>
    <cellStyle name="SAPBEXexcCritical6 3 6" xfId="8242" xr:uid="{9025DA87-0591-40F9-8F1B-5E0D49B16ED2}"/>
    <cellStyle name="SAPBEXexcCritical6 3 7" xfId="13374" xr:uid="{2C7EC458-7D42-408E-915F-6101ACAD01EE}"/>
    <cellStyle name="SAPBEXexcCritical6 4" xfId="1450" xr:uid="{2002D5A9-DFCF-42F9-9CE9-3071DD13BC2E}"/>
    <cellStyle name="SAPBEXexcCritical6 4 2" xfId="1451" xr:uid="{2BBCDBAB-06B2-456B-AEFB-BD0C1E161276}"/>
    <cellStyle name="SAPBEXexcCritical6 4 2 2" xfId="2778" xr:uid="{1517E565-F27C-4A4B-84E1-BD05D0029003}"/>
    <cellStyle name="SAPBEXexcCritical6 4 2 2 2" xfId="7019" xr:uid="{3AAB2AE3-EBFC-4527-9D8F-5979B56EA1BB}"/>
    <cellStyle name="SAPBEXexcCritical6 4 2 2 3" xfId="8136" xr:uid="{F18DA3EA-4FF0-49C5-A72D-8668CCAB9EC1}"/>
    <cellStyle name="SAPBEXexcCritical6 4 2 2 4" xfId="13813" xr:uid="{A34BCBE3-07B6-466B-9FFF-0760EB642A8A}"/>
    <cellStyle name="SAPBEXexcCritical6 4 2 3" xfId="5721" xr:uid="{EFD060BC-A201-438A-B1B1-EC069535E8A6}"/>
    <cellStyle name="SAPBEXexcCritical6 4 2 4" xfId="5228" xr:uid="{94D77D28-0035-458E-A72B-45B56BF12CFB}"/>
    <cellStyle name="SAPBEXexcCritical6 4 2 5" xfId="8244" xr:uid="{F1353FCC-D98B-4953-B62F-8A27DAE5DAB3}"/>
    <cellStyle name="SAPBEXexcCritical6 4 2 6" xfId="12646" xr:uid="{29D58240-02A8-4EB9-8FAA-D7C2AFDE88FF}"/>
    <cellStyle name="SAPBEXexcCritical6 4 3" xfId="4137" xr:uid="{B45A2985-5F2F-4000-80FC-86ADCAFEA05E}"/>
    <cellStyle name="SAPBEXexcCritical6 4 3 2" xfId="8373" xr:uid="{65CBD741-5E40-4738-A53B-9DB06B58B20E}"/>
    <cellStyle name="SAPBEXexcCritical6 4 3 3" xfId="12246" xr:uid="{130300AB-9690-4690-8C5D-C652A84CDD36}"/>
    <cellStyle name="SAPBEXexcCritical6 4 3 4" xfId="9952" xr:uid="{C8E708EE-8645-47C9-A814-9F5BA2A45E54}"/>
    <cellStyle name="SAPBEXexcCritical6 4 4" xfId="2777" xr:uid="{D75DEE86-5121-40A0-9A78-96107694AEF8}"/>
    <cellStyle name="SAPBEXexcCritical6 4 4 2" xfId="7018" xr:uid="{AC9A3A18-BB5C-48DA-9ADB-7DA4BCCC4050}"/>
    <cellStyle name="SAPBEXexcCritical6 4 4 3" xfId="8135" xr:uid="{407B2680-2942-4D28-A60E-3AB245E705B8}"/>
    <cellStyle name="SAPBEXexcCritical6 4 4 4" xfId="13952" xr:uid="{45A994C8-3886-48EE-BAF5-FDDCF3C1FE1B}"/>
    <cellStyle name="SAPBEXexcCritical6 4 5" xfId="5720" xr:uid="{71015AF9-387D-4334-8716-19D2DE5FAE4E}"/>
    <cellStyle name="SAPBEXexcCritical6 4 6" xfId="5229" xr:uid="{7C6AE719-CD75-46BD-AAAC-1546EC61DD68}"/>
    <cellStyle name="SAPBEXexcCritical6 4 7" xfId="9412" xr:uid="{136A8DEA-EA4B-48C0-8A75-BE87237B4EE0}"/>
    <cellStyle name="SAPBEXexcCritical6 4 8" xfId="13373" xr:uid="{D97AC73E-F109-4B28-8A56-C20FFB29AAB8}"/>
    <cellStyle name="SAPBEXexcCritical6 5" xfId="1452" xr:uid="{F35CC657-BFD7-419F-8936-9A7C15DAFBF4}"/>
    <cellStyle name="SAPBEXexcCritical6 5 2" xfId="1453" xr:uid="{5EFA0AD3-1911-453A-8D36-7755C341F47D}"/>
    <cellStyle name="SAPBEXexcCritical6 5 2 2" xfId="2780" xr:uid="{076EEBB1-8148-4491-95AC-17B6E6434BCA}"/>
    <cellStyle name="SAPBEXexcCritical6 5 2 2 2" xfId="7021" xr:uid="{C9AA7219-F565-4C42-A8DF-6442ACEA945B}"/>
    <cellStyle name="SAPBEXexcCritical6 5 2 2 3" xfId="8138" xr:uid="{96AAD6E8-E655-4069-9695-BF0A64F0B37C}"/>
    <cellStyle name="SAPBEXexcCritical6 5 2 2 4" xfId="10179" xr:uid="{585405E7-39C0-444F-B1BC-E71682409F19}"/>
    <cellStyle name="SAPBEXexcCritical6 5 2 3" xfId="5723" xr:uid="{127C6560-242D-4D9C-BBE9-0025731DFCF1}"/>
    <cellStyle name="SAPBEXexcCritical6 5 2 4" xfId="5226" xr:uid="{7BA35B20-E9C8-4D18-B9A8-E74472A59192}"/>
    <cellStyle name="SAPBEXexcCritical6 5 2 5" xfId="8248" xr:uid="{BD3A2B81-BE9D-44B4-9F60-FD17CBC2E7F6}"/>
    <cellStyle name="SAPBEXexcCritical6 5 2 6" xfId="12645" xr:uid="{02776703-81C5-4ED7-9EB4-4207C32C95F4}"/>
    <cellStyle name="SAPBEXexcCritical6 5 3" xfId="4138" xr:uid="{F06F83AA-6CA9-4F1E-AA60-89102CB91347}"/>
    <cellStyle name="SAPBEXexcCritical6 5 3 2" xfId="4310" xr:uid="{240FEA2B-ABBF-4371-ACC0-C86D10FA85EB}"/>
    <cellStyle name="SAPBEXexcCritical6 5 3 2 2" xfId="8544" xr:uid="{C48E3ECA-0E70-4CA6-9EEB-85179D05FFCD}"/>
    <cellStyle name="SAPBEXexcCritical6 5 3 2 3" xfId="10987" xr:uid="{9114A9A8-1B9D-45C1-B579-BBCA29C6B6ED}"/>
    <cellStyle name="SAPBEXexcCritical6 5 3 2 4" xfId="12414" xr:uid="{4A227074-59E6-499F-82B6-2DA78380630D}"/>
    <cellStyle name="SAPBEXexcCritical6 5 3 2 5" xfId="12117" xr:uid="{91129AFC-D909-432E-B228-9972613225A9}"/>
    <cellStyle name="SAPBEXexcCritical6 5 3 3" xfId="8374" xr:uid="{D8E2FE09-C9CE-4C30-9B1C-90465FC71ECC}"/>
    <cellStyle name="SAPBEXexcCritical6 5 3 4" xfId="10821" xr:uid="{C491FFE4-B23D-484F-A08F-4F88293F05FA}"/>
    <cellStyle name="SAPBEXexcCritical6 5 3 5" xfId="12247" xr:uid="{C253ED2D-AF83-42F1-9343-180A268A4B23}"/>
    <cellStyle name="SAPBEXexcCritical6 5 3 6" xfId="11981" xr:uid="{5024B73A-B60E-41D3-B169-45A05CC8E283}"/>
    <cellStyle name="SAPBEXexcCritical6 5 4" xfId="2779" xr:uid="{3093D464-F612-4A7C-9562-E88DDBEADE58}"/>
    <cellStyle name="SAPBEXexcCritical6 5 4 2" xfId="7020" xr:uid="{254B8DBC-D1A1-4DEC-AB1F-24C6F9F0636F}"/>
    <cellStyle name="SAPBEXexcCritical6 5 4 3" xfId="8137" xr:uid="{1A69059D-14CB-45B1-A4E9-29432E3C1555}"/>
    <cellStyle name="SAPBEXexcCritical6 5 4 4" xfId="12918" xr:uid="{BDB71430-3BFB-4701-A6C5-59A1DBB001B0}"/>
    <cellStyle name="SAPBEXexcCritical6 5 5" xfId="5722" xr:uid="{088BF0D5-3EAC-46CE-AB55-58659B49919B}"/>
    <cellStyle name="SAPBEXexcCritical6 5 6" xfId="5227" xr:uid="{CE903C91-CDE5-49DE-B479-8D0F1C577128}"/>
    <cellStyle name="SAPBEXexcCritical6 5 7" xfId="9411" xr:uid="{0FA6F826-880E-4BFD-B39E-8006FD0C6C33}"/>
    <cellStyle name="SAPBEXexcCritical6 5 8" xfId="13372" xr:uid="{FFDF333B-5835-450F-9113-11E4FFEBD981}"/>
    <cellStyle name="SAPBEXexcCritical6 6" xfId="1454" xr:uid="{E35112D2-A6C2-4E2B-99FE-D7A9E4CA775A}"/>
    <cellStyle name="SAPBEXexcCritical6 6 2" xfId="1455" xr:uid="{0B534742-058D-4C9C-BD16-0C3D042C7B0C}"/>
    <cellStyle name="SAPBEXexcCritical6 6 2 2" xfId="2782" xr:uid="{86ED18B7-A653-4FD4-8921-EE45D55D26C7}"/>
    <cellStyle name="SAPBEXexcCritical6 6 2 2 2" xfId="7023" xr:uid="{FE1ED8EF-FA88-4111-B135-25D9E85F8E4D}"/>
    <cellStyle name="SAPBEXexcCritical6 6 2 2 3" xfId="8140" xr:uid="{FFDAC402-34BC-46C8-B284-6C65C08721ED}"/>
    <cellStyle name="SAPBEXexcCritical6 6 2 2 4" xfId="12915" xr:uid="{24FC486F-09DB-412E-B0D6-64E8C972AAB2}"/>
    <cellStyle name="SAPBEXexcCritical6 6 2 3" xfId="5725" xr:uid="{B812DB39-6B6A-49A3-BF37-08AC3D7C3B5B}"/>
    <cellStyle name="SAPBEXexcCritical6 6 2 4" xfId="5224" xr:uid="{A889C128-5281-4F6D-B441-C37997F7FDBF}"/>
    <cellStyle name="SAPBEXexcCritical6 6 2 5" xfId="8245" xr:uid="{A20C272C-34B6-407F-99C4-3B38732800F1}"/>
    <cellStyle name="SAPBEXexcCritical6 6 2 6" xfId="12644" xr:uid="{734172EC-2D98-4CC3-B280-192282D2CBC4}"/>
    <cellStyle name="SAPBEXexcCritical6 6 3" xfId="4139" xr:uid="{64B190DC-D936-43C3-97EE-7360B4527F59}"/>
    <cellStyle name="SAPBEXexcCritical6 6 3 2" xfId="4311" xr:uid="{31584CDF-C764-4782-9462-CAA58A51CF02}"/>
    <cellStyle name="SAPBEXexcCritical6 6 3 2 2" xfId="8545" xr:uid="{42CB27A9-3445-47F6-B376-1BBDB7965C6D}"/>
    <cellStyle name="SAPBEXexcCritical6 6 3 2 3" xfId="10988" xr:uid="{BB95FBAD-22E5-492D-9629-FA0EDE51C40E}"/>
    <cellStyle name="SAPBEXexcCritical6 6 3 2 4" xfId="12415" xr:uid="{54E19BB7-6431-4001-8D0A-C43984709470}"/>
    <cellStyle name="SAPBEXexcCritical6 6 3 2 5" xfId="12118" xr:uid="{6F05852A-6BE5-44F1-A1C0-0AE9289FA299}"/>
    <cellStyle name="SAPBEXexcCritical6 6 3 3" xfId="8375" xr:uid="{9FE89E2C-B011-40E9-A210-0B71F29AE667}"/>
    <cellStyle name="SAPBEXexcCritical6 6 3 4" xfId="10822" xr:uid="{21B253AA-BF8E-49D5-96CD-3C1E675C877B}"/>
    <cellStyle name="SAPBEXexcCritical6 6 3 5" xfId="12248" xr:uid="{EA0B3685-7B9A-413E-A39E-9928B8A9D3E1}"/>
    <cellStyle name="SAPBEXexcCritical6 6 3 6" xfId="11982" xr:uid="{DBC03111-F78E-4A2D-BC54-AE8521F2934A}"/>
    <cellStyle name="SAPBEXexcCritical6 6 4" xfId="2781" xr:uid="{A2CFEA27-C665-4288-9B5A-E86929A532C4}"/>
    <cellStyle name="SAPBEXexcCritical6 6 4 2" xfId="7022" xr:uid="{AA6C0991-2DD9-499E-890E-51AB9BC89ABE}"/>
    <cellStyle name="SAPBEXexcCritical6 6 4 3" xfId="8139" xr:uid="{DB062EC8-66E5-48EC-983B-791A374BC581}"/>
    <cellStyle name="SAPBEXexcCritical6 6 4 4" xfId="10178" xr:uid="{DC757C46-A0DE-453C-93B3-4A52F818B879}"/>
    <cellStyle name="SAPBEXexcCritical6 6 5" xfId="5724" xr:uid="{EB2682E2-A4A8-497A-BBE3-A5CD6F6B8581}"/>
    <cellStyle name="SAPBEXexcCritical6 6 6" xfId="5225" xr:uid="{DB9909CA-8885-4A6B-B7FD-CE5856131363}"/>
    <cellStyle name="SAPBEXexcCritical6 6 7" xfId="4715" xr:uid="{151D44C7-A0E4-4224-8567-E9A1191E6C23}"/>
    <cellStyle name="SAPBEXexcCritical6 6 8" xfId="13371" xr:uid="{C2C00BE6-2DA0-42F6-B754-EBF9DDF7B6D3}"/>
    <cellStyle name="SAPBEXexcCritical6 7" xfId="1456" xr:uid="{08312975-370F-4755-AD78-0EFE75560FC4}"/>
    <cellStyle name="SAPBEXexcCritical6 7 2" xfId="1457" xr:uid="{675A63DD-DE89-4DF9-97B6-34CE40D1AEB1}"/>
    <cellStyle name="SAPBEXexcCritical6 7 2 2" xfId="2784" xr:uid="{20E2E418-22A5-4B52-B4A6-A1B720197802}"/>
    <cellStyle name="SAPBEXexcCritical6 7 2 2 2" xfId="7025" xr:uid="{C31F6B5B-6BC9-4C84-818F-C582961A26D7}"/>
    <cellStyle name="SAPBEXexcCritical6 7 2 2 3" xfId="8142" xr:uid="{7DDEFA35-0B37-4245-A5EB-1877A4722D89}"/>
    <cellStyle name="SAPBEXexcCritical6 7 2 2 4" xfId="12916" xr:uid="{3E8CDAC4-A0ED-40A7-B321-05D3057A8EBD}"/>
    <cellStyle name="SAPBEXexcCritical6 7 2 3" xfId="5727" xr:uid="{D9891E55-42B1-4039-B067-EE8FB1BD1EF9}"/>
    <cellStyle name="SAPBEXexcCritical6 7 2 4" xfId="5222" xr:uid="{DFEE4284-F919-4293-A0F7-9DEF128B0D85}"/>
    <cellStyle name="SAPBEXexcCritical6 7 2 5" xfId="8247" xr:uid="{EDDC4A5B-F5CB-4E19-A648-706DABCE305C}"/>
    <cellStyle name="SAPBEXexcCritical6 7 2 6" xfId="12643" xr:uid="{FE5CBECA-DA7A-494D-A6B0-DD191C2F0668}"/>
    <cellStyle name="SAPBEXexcCritical6 7 3" xfId="4140" xr:uid="{A61E8D4A-8291-4679-B438-AB0921DF2B77}"/>
    <cellStyle name="SAPBEXexcCritical6 7 3 2" xfId="4312" xr:uid="{02AA77C0-1A37-44CA-AF6F-ACF22B0B2F0A}"/>
    <cellStyle name="SAPBEXexcCritical6 7 3 2 2" xfId="8546" xr:uid="{7B78FF9A-49B0-4C90-97AA-5879FFE3096B}"/>
    <cellStyle name="SAPBEXexcCritical6 7 3 2 3" xfId="10989" xr:uid="{D10FA519-9ED9-47A5-B3E1-56B799B0FD5F}"/>
    <cellStyle name="SAPBEXexcCritical6 7 3 2 4" xfId="12416" xr:uid="{9B0345A2-143A-4115-B784-63425299FEAF}"/>
    <cellStyle name="SAPBEXexcCritical6 7 3 2 5" xfId="12119" xr:uid="{7005B840-F241-46E7-8B1C-261993D0D466}"/>
    <cellStyle name="SAPBEXexcCritical6 7 3 3" xfId="8376" xr:uid="{214D075F-FA39-4B8F-A5C2-6C677E5D0E1B}"/>
    <cellStyle name="SAPBEXexcCritical6 7 3 4" xfId="10823" xr:uid="{BA070CAA-42EE-4FF3-8197-C8AF8B59454C}"/>
    <cellStyle name="SAPBEXexcCritical6 7 3 5" xfId="12249" xr:uid="{C128DDEE-50B3-4E2A-950F-DAEE2038A3C2}"/>
    <cellStyle name="SAPBEXexcCritical6 7 3 6" xfId="11983" xr:uid="{4FDB4840-7EFC-4D8D-AD4F-49E150F07C94}"/>
    <cellStyle name="SAPBEXexcCritical6 7 4" xfId="2783" xr:uid="{D50F5D3C-DEAF-4F91-A8EE-B7651A74C2B2}"/>
    <cellStyle name="SAPBEXexcCritical6 7 4 2" xfId="7024" xr:uid="{CDC0BE92-590D-48C7-9E5D-75D4FFE82A2A}"/>
    <cellStyle name="SAPBEXexcCritical6 7 4 3" xfId="8141" xr:uid="{5EA34574-CC1F-4D16-9E05-2644548C042F}"/>
    <cellStyle name="SAPBEXexcCritical6 7 4 4" xfId="13812" xr:uid="{250B3E8D-EDA9-417A-B7B9-B9A5A678BA7C}"/>
    <cellStyle name="SAPBEXexcCritical6 7 5" xfId="5726" xr:uid="{883F434A-D1B5-409E-860D-1F51D247A053}"/>
    <cellStyle name="SAPBEXexcCritical6 7 6" xfId="5223" xr:uid="{D03D50C3-B51C-4A0B-B822-6474CAFECD96}"/>
    <cellStyle name="SAPBEXexcCritical6 7 7" xfId="8246" xr:uid="{CCD00D86-3297-40A6-8347-7E70B6F99205}"/>
    <cellStyle name="SAPBEXexcCritical6 7 8" xfId="13370" xr:uid="{9BD96806-F505-49CF-AA33-2EE20E36D42F}"/>
    <cellStyle name="SAPBEXexcCritical6 8" xfId="1458" xr:uid="{5784FA3A-7351-4905-967D-5193203F9425}"/>
    <cellStyle name="SAPBEXexcCritical6 8 2" xfId="4141" xr:uid="{7CA89440-4E4D-4981-B4DD-6D131FBDD6BC}"/>
    <cellStyle name="SAPBEXexcCritical6 8 2 2" xfId="4313" xr:uid="{4DCC23A2-FE2E-41A1-84A6-18AE7BC60CEC}"/>
    <cellStyle name="SAPBEXexcCritical6 8 2 2 2" xfId="8547" xr:uid="{66A05658-A88C-4715-8B4F-11F605E7BCAF}"/>
    <cellStyle name="SAPBEXexcCritical6 8 2 2 3" xfId="10990" xr:uid="{E0130443-04BA-48ED-AB2A-2B39219468F4}"/>
    <cellStyle name="SAPBEXexcCritical6 8 2 2 4" xfId="12417" xr:uid="{E86EA782-C281-40E1-AB4A-1E371548C3BE}"/>
    <cellStyle name="SAPBEXexcCritical6 8 2 2 5" xfId="12120" xr:uid="{BBF63713-9EFF-4F25-8A09-701029F59033}"/>
    <cellStyle name="SAPBEXexcCritical6 8 2 3" xfId="8377" xr:uid="{088958AA-64DB-4C8C-B7CB-674C8CBB62D3}"/>
    <cellStyle name="SAPBEXexcCritical6 8 2 4" xfId="10824" xr:uid="{41447475-B5CA-41DB-8DBB-021E3152CB6A}"/>
    <cellStyle name="SAPBEXexcCritical6 8 2 5" xfId="12250" xr:uid="{895C8F56-E880-461A-BA95-FE72EBA1B74F}"/>
    <cellStyle name="SAPBEXexcCritical6 8 2 6" xfId="9364" xr:uid="{5B0F2575-5EEC-4403-8D24-05EDB755221C}"/>
    <cellStyle name="SAPBEXexcCritical6 8 3" xfId="2785" xr:uid="{6EC6A204-F6C2-4885-B401-937EED9645DB}"/>
    <cellStyle name="SAPBEXexcCritical6 8 3 2" xfId="7026" xr:uid="{FBC6B1AE-33B2-4270-9347-5FDA253E2859}"/>
    <cellStyle name="SAPBEXexcCritical6 8 3 3" xfId="8143" xr:uid="{FA939756-30AA-415E-897D-AF0541B0604A}"/>
    <cellStyle name="SAPBEXexcCritical6 8 3 4" xfId="10177" xr:uid="{4ACF29EF-BD83-42B7-9C9C-FDB44630CB2F}"/>
    <cellStyle name="SAPBEXexcCritical6 8 4" xfId="5728" xr:uid="{5CEA6452-6D6F-4BB6-87FE-FFB9D513BB4E}"/>
    <cellStyle name="SAPBEXexcCritical6 8 5" xfId="5221" xr:uid="{A656712B-5C08-4B30-83FD-46A8F94F0AE0}"/>
    <cellStyle name="SAPBEXexcCritical6 8 6" xfId="4403" xr:uid="{FA3C8063-B63E-491C-BFD9-F3C18AACE0C9}"/>
    <cellStyle name="SAPBEXexcCritical6 8 7" xfId="13369" xr:uid="{32138701-5BE5-4185-9E8D-8FBC662828F8}"/>
    <cellStyle name="SAPBEXexcCritical6 9" xfId="1459" xr:uid="{C7BF0645-FEBB-4788-9E52-2F722DE78043}"/>
    <cellStyle name="SAPBEXexcCritical6 9 2" xfId="2786" xr:uid="{0FD1BC10-FC8D-4471-876C-9C44CBD66E08}"/>
    <cellStyle name="SAPBEXexcCritical6 9 2 2" xfId="7027" xr:uid="{AC5E9C4B-ACCF-4067-B6F8-14B405F1ED55}"/>
    <cellStyle name="SAPBEXexcCritical6 9 2 3" xfId="8144" xr:uid="{1D52C03F-2678-4A4F-8D64-429FC97AE9CB}"/>
    <cellStyle name="SAPBEXexcCritical6 9 2 4" xfId="10176" xr:uid="{183122B0-0964-46CE-A50D-D0393767FD9E}"/>
    <cellStyle name="SAPBEXexcCritical6 9 3" xfId="5729" xr:uid="{F10B1255-7A46-4C80-9245-B960C7330980}"/>
    <cellStyle name="SAPBEXexcCritical6 9 4" xfId="5220" xr:uid="{97BA42F9-9572-473F-8D3B-D9B723298740}"/>
    <cellStyle name="SAPBEXexcCritical6 9 5" xfId="4404" xr:uid="{13AC6134-098F-441F-B744-93621EEB2C6D}"/>
    <cellStyle name="SAPBEXexcCritical6 9 6" xfId="12642" xr:uid="{6CE7CDDF-80C7-4569-BC41-16C1F6BA62DF}"/>
    <cellStyle name="SAPBEXexcCritical6_Mesquite Solar 277 MW v1" xfId="1460" xr:uid="{0BF9DE9D-B2D6-4C85-A3A6-52ED28A8E19D}"/>
    <cellStyle name="SAPBEXexcGood" xfId="2429" xr:uid="{30C05FE0-752A-446F-B449-1588C250FCB2}"/>
    <cellStyle name="SAPBEXexcGood1" xfId="137" xr:uid="{0FB2A5DB-69A6-4353-B116-7B3196164EEE}"/>
    <cellStyle name="SAPBEXexcGood1 10" xfId="1461" xr:uid="{4B72603D-DE98-4B5D-9A95-CFEACFDDFA72}"/>
    <cellStyle name="SAPBEXexcGood1 10 2" xfId="2787" xr:uid="{1421B609-6861-4C2F-96D4-64EEC36F8DD9}"/>
    <cellStyle name="SAPBEXexcGood1 10 2 2" xfId="7028" xr:uid="{237FCE41-9D3C-4A4D-A6BA-F49336CA6D7B}"/>
    <cellStyle name="SAPBEXexcGood1 10 2 3" xfId="8145" xr:uid="{C2777CF0-EA7F-48A7-ADC7-F5D41B141C7B}"/>
    <cellStyle name="SAPBEXexcGood1 10 2 4" xfId="12913" xr:uid="{7A8DC7F4-7977-406C-9BB9-EFE29C6EB46C}"/>
    <cellStyle name="SAPBEXexcGood1 10 3" xfId="5730" xr:uid="{23FD20C6-D5CB-4218-84C7-4C11B244F81B}"/>
    <cellStyle name="SAPBEXexcGood1 10 4" xfId="5219" xr:uid="{BEB1A8DB-54D2-4988-A47D-00B69D970687}"/>
    <cellStyle name="SAPBEXexcGood1 10 5" xfId="6618" xr:uid="{585A2E1C-32B0-478E-93AE-731C3BA52684}"/>
    <cellStyle name="SAPBEXexcGood1 10 6" xfId="12641" xr:uid="{BE84A92B-F4B1-4AC2-84FA-33CE532EDE33}"/>
    <cellStyle name="SAPBEXexcGood1 11" xfId="1462" xr:uid="{67F20A6F-D34F-492E-A593-E0D22E9B7005}"/>
    <cellStyle name="SAPBEXexcGood1 11 2" xfId="2788" xr:uid="{82EEC5C2-7726-4A4F-8C0A-D1CFD0B06FCB}"/>
    <cellStyle name="SAPBEXexcGood1 11 2 2" xfId="7029" xr:uid="{EF8584C1-6F37-443D-B7A6-FBFBB247BEB2}"/>
    <cellStyle name="SAPBEXexcGood1 11 2 3" xfId="8146" xr:uid="{8AED16FD-9195-4D4C-9E5C-B987C589EEC9}"/>
    <cellStyle name="SAPBEXexcGood1 11 2 4" xfId="13951" xr:uid="{7DF4C6D9-C5C2-4792-97F5-C837FD2EB790}"/>
    <cellStyle name="SAPBEXexcGood1 11 3" xfId="5731" xr:uid="{02DD83BB-E8C5-4CBE-9FA3-1DEF06090754}"/>
    <cellStyle name="SAPBEXexcGood1 11 4" xfId="5218" xr:uid="{4EA0CE07-E0BF-4B3C-9526-5413BB8BC575}"/>
    <cellStyle name="SAPBEXexcGood1 11 5" xfId="10385" xr:uid="{81150DE5-021A-40D6-BA35-1709A07A9B6E}"/>
    <cellStyle name="SAPBEXexcGood1 11 6" xfId="9931" xr:uid="{FC785C8E-CF80-4445-9684-121FE24A9A68}"/>
    <cellStyle name="SAPBEXexcGood1 12" xfId="1463" xr:uid="{854FF3B7-07CA-4A13-B33A-8DDB94040C41}"/>
    <cellStyle name="SAPBEXexcGood1 12 2" xfId="2789" xr:uid="{3D20C337-B6FC-41B1-9134-49498381D7B0}"/>
    <cellStyle name="SAPBEXexcGood1 12 2 2" xfId="7030" xr:uid="{9901C1DD-E244-4776-9C32-BAEB3A5C1AF1}"/>
    <cellStyle name="SAPBEXexcGood1 12 2 3" xfId="8147" xr:uid="{BEF9D6E4-5669-4A0A-AA91-0D1ECA22DA5E}"/>
    <cellStyle name="SAPBEXexcGood1 12 2 4" xfId="13811" xr:uid="{C7F6CA5D-19B5-4F84-B51D-4BD005AB7E4A}"/>
    <cellStyle name="SAPBEXexcGood1 12 3" xfId="5732" xr:uid="{E609ECEF-3DD6-4A8D-9000-865E73F0CE25}"/>
    <cellStyle name="SAPBEXexcGood1 12 4" xfId="5217" xr:uid="{50C4E297-9885-4E8B-B58C-A3B033D1C3B7}"/>
    <cellStyle name="SAPBEXexcGood1 12 5" xfId="8249" xr:uid="{AFDB892F-5092-47DF-B95E-B2F63098B26B}"/>
    <cellStyle name="SAPBEXexcGood1 12 6" xfId="13368" xr:uid="{6F534B83-DC94-4158-B27E-8CD847202B6F}"/>
    <cellStyle name="SAPBEXexcGood1 13" xfId="1464" xr:uid="{096ED6F1-7F3B-40F9-B2D3-C17A6706FB99}"/>
    <cellStyle name="SAPBEXexcGood1 13 2" xfId="2790" xr:uid="{66E0E920-6DD1-4B4E-972A-F191E290E2F0}"/>
    <cellStyle name="SAPBEXexcGood1 13 2 2" xfId="7031" xr:uid="{9A55B919-1C11-47E4-9287-5FF4FDC0F5A6}"/>
    <cellStyle name="SAPBEXexcGood1 13 2 3" xfId="8148" xr:uid="{E657457A-CB28-45EE-A471-FBFC2F5BFF9E}"/>
    <cellStyle name="SAPBEXexcGood1 13 2 4" xfId="12914" xr:uid="{002A074F-8A3F-47B8-AB52-D12504CABF64}"/>
    <cellStyle name="SAPBEXexcGood1 13 3" xfId="5733" xr:uid="{7DD91E29-8589-4836-837F-9C42AB21ADB9}"/>
    <cellStyle name="SAPBEXexcGood1 13 4" xfId="5216" xr:uid="{223C1492-ED26-4EE9-92C9-FE05CA8B6A23}"/>
    <cellStyle name="SAPBEXexcGood1 13 5" xfId="6625" xr:uid="{0724E25B-46F3-445E-8D49-D614630163A7}"/>
    <cellStyle name="SAPBEXexcGood1 13 6" xfId="12640" xr:uid="{9007746B-4FBC-43AE-B011-85772D64CA0F}"/>
    <cellStyle name="SAPBEXexcGood1 14" xfId="1465" xr:uid="{5D5E229D-14BE-4C7F-84EB-237AC09F9756}"/>
    <cellStyle name="SAPBEXexcGood1 14 2" xfId="2791" xr:uid="{334B1FA5-2590-4E91-B8F3-C6C4E8787225}"/>
    <cellStyle name="SAPBEXexcGood1 14 2 2" xfId="7032" xr:uid="{CB5D4453-57A9-41AC-B5D2-5AC1D038A8CB}"/>
    <cellStyle name="SAPBEXexcGood1 14 2 3" xfId="8149" xr:uid="{1FE9169F-0FCE-4B84-8384-6D1F3F55F1E5}"/>
    <cellStyle name="SAPBEXexcGood1 14 2 4" xfId="10175" xr:uid="{6E05B6F4-7DA3-4B68-A485-178208D730E6}"/>
    <cellStyle name="SAPBEXexcGood1 14 3" xfId="5734" xr:uid="{681A80C5-69BE-40F0-A6F9-5D77B62351CD}"/>
    <cellStyle name="SAPBEXexcGood1 14 4" xfId="5215" xr:uid="{88C12752-9173-4701-B148-EA83768912F2}"/>
    <cellStyle name="SAPBEXexcGood1 14 5" xfId="4716" xr:uid="{3B4124D1-A594-4FE3-B77D-83E9896B977B}"/>
    <cellStyle name="SAPBEXexcGood1 14 6" xfId="13367" xr:uid="{49B8312B-C9D8-4266-BB83-9D268A3C5B49}"/>
    <cellStyle name="SAPBEXexcGood1 15" xfId="1466" xr:uid="{CCF6CD3C-670B-44DF-94B1-A1DD95D15F8F}"/>
    <cellStyle name="SAPBEXexcGood1 15 2" xfId="2792" xr:uid="{BC1AFAA5-2DB9-4423-A555-11FDDA8723F0}"/>
    <cellStyle name="SAPBEXexcGood1 15 2 2" xfId="7033" xr:uid="{18252809-6DB6-40BD-89F1-6EB3281AD737}"/>
    <cellStyle name="SAPBEXexcGood1 15 2 3" xfId="8150" xr:uid="{791910DD-74B5-4BB0-8B14-C33D39E5E018}"/>
    <cellStyle name="SAPBEXexcGood1 15 2 4" xfId="10174" xr:uid="{35214C13-1476-4A7C-B036-196F7ADAA11A}"/>
    <cellStyle name="SAPBEXexcGood1 15 3" xfId="5735" xr:uid="{31330157-FFE3-48BC-B391-2CB6FDC9083A}"/>
    <cellStyle name="SAPBEXexcGood1 15 4" xfId="5214" xr:uid="{128E9332-E19B-4C11-8153-9D1099E96F57}"/>
    <cellStyle name="SAPBEXexcGood1 15 5" xfId="8250" xr:uid="{ACC89415-E78C-4E4A-B2F4-B882D0732D5D}"/>
    <cellStyle name="SAPBEXexcGood1 15 6" xfId="12639" xr:uid="{6B1A91B2-DD3D-4922-A2C1-3DBCBE1895D9}"/>
    <cellStyle name="SAPBEXexcGood1 16" xfId="1467" xr:uid="{FDD46EF0-C74C-4E61-89A2-26BA3C3A31B0}"/>
    <cellStyle name="SAPBEXexcGood1 16 2" xfId="2793" xr:uid="{6244E4DE-88E0-498B-A666-D87E65F4DD22}"/>
    <cellStyle name="SAPBEXexcGood1 16 2 2" xfId="7034" xr:uid="{7E8A91AB-726E-4829-B1CB-D9F7CAD8DDE0}"/>
    <cellStyle name="SAPBEXexcGood1 16 2 3" xfId="8151" xr:uid="{4E5472D3-9EF5-4EC3-B96A-1DA2A3508994}"/>
    <cellStyle name="SAPBEXexcGood1 16 2 4" xfId="12911" xr:uid="{7901976E-E55A-4559-B100-5398ECCFD47E}"/>
    <cellStyle name="SAPBEXexcGood1 16 3" xfId="5736" xr:uid="{798E01D1-EE1C-4876-A8F2-7DD1B8D4A026}"/>
    <cellStyle name="SAPBEXexcGood1 16 4" xfId="5213" xr:uid="{928E0B5A-5558-40FC-8459-C6DD865A0E1B}"/>
    <cellStyle name="SAPBEXexcGood1 16 5" xfId="8251" xr:uid="{364C6936-EB7D-48D9-85E7-293600D5BB7C}"/>
    <cellStyle name="SAPBEXexcGood1 16 6" xfId="13366" xr:uid="{112EE3EB-388C-435C-8E14-984BD875E7A3}"/>
    <cellStyle name="SAPBEXexcGood1 17" xfId="1468" xr:uid="{A608EE23-1A93-4FF8-89EC-4F92ED55470E}"/>
    <cellStyle name="SAPBEXexcGood1 17 2" xfId="2794" xr:uid="{172EB915-8B0D-4EDB-A47C-88EF4E5AA084}"/>
    <cellStyle name="SAPBEXexcGood1 17 2 2" xfId="7035" xr:uid="{90D6868D-306E-4DA5-A486-61595651F0B7}"/>
    <cellStyle name="SAPBEXexcGood1 17 2 3" xfId="4392" xr:uid="{499F0C33-2742-4738-A03D-C30D653FE3FA}"/>
    <cellStyle name="SAPBEXexcGood1 17 2 4" xfId="12912" xr:uid="{68197878-BDCA-49E2-8E82-883AED5A25C7}"/>
    <cellStyle name="SAPBEXexcGood1 17 3" xfId="5737" xr:uid="{7583B669-0586-467D-9640-2730489EBDF2}"/>
    <cellStyle name="SAPBEXexcGood1 17 4" xfId="5212" xr:uid="{C0A00A80-479A-4B11-8327-20BAC577B0A7}"/>
    <cellStyle name="SAPBEXexcGood1 17 5" xfId="8252" xr:uid="{856BE808-9DD8-4192-B62E-8460FAB81F48}"/>
    <cellStyle name="SAPBEXexcGood1 17 6" xfId="12638" xr:uid="{1AFEDA87-5DF6-42FE-A1B9-F967B6D1BD25}"/>
    <cellStyle name="SAPBEXexcGood1 18" xfId="2457" xr:uid="{8D6A40DB-C2B7-4161-BC0F-1721576AD5DC}"/>
    <cellStyle name="SAPBEXexcGood1 18 2" xfId="6698" xr:uid="{281702B4-27D4-40E1-88C9-E9D55DAEA41D}"/>
    <cellStyle name="SAPBEXexcGood1 18 3" xfId="5426" xr:uid="{FB85D51A-057E-4851-A33A-36BD20EA15F5}"/>
    <cellStyle name="SAPBEXexcGood1 18 4" xfId="13027" xr:uid="{17857303-9B08-40DB-AE19-92EE7C11ADBB}"/>
    <cellStyle name="SAPBEXexcGood1 19" xfId="4459" xr:uid="{60AAF983-0847-4280-8484-9D1F2D664026}"/>
    <cellStyle name="SAPBEXexcGood1 2" xfId="138" xr:uid="{045D790D-0A62-4E51-86D9-F475442665C1}"/>
    <cellStyle name="SAPBEXexcGood1 2 2" xfId="1469" xr:uid="{85C6A492-1940-4853-BD4A-AB8C7BDB6FE0}"/>
    <cellStyle name="SAPBEXexcGood1 2 2 2" xfId="3686" xr:uid="{DB1AE80D-C8A9-49EA-8B4C-6F6B680612B5}"/>
    <cellStyle name="SAPBEXexcGood1 2 2 2 2" xfId="7927" xr:uid="{3FD3C008-1D03-4338-BC82-5C9F760DFD85}"/>
    <cellStyle name="SAPBEXexcGood1 2 2 2 3" xfId="11831" xr:uid="{F49C3732-3A69-4533-8380-AE8A33C33A1B}"/>
    <cellStyle name="SAPBEXexcGood1 2 2 2 4" xfId="13612" xr:uid="{94B2E427-E138-4CEA-A417-6DAFF579A88D}"/>
    <cellStyle name="SAPBEXexcGood1 2 2 3" xfId="2795" xr:uid="{1F83A3B4-873B-4A1F-AF2F-1A36DEFCED63}"/>
    <cellStyle name="SAPBEXexcGood1 2 2 3 2" xfId="7036" xr:uid="{90524ADC-8124-4C0C-8786-6B7FCAF01F8F}"/>
    <cellStyle name="SAPBEXexcGood1 2 2 3 3" xfId="4393" xr:uid="{9DB8F4E2-5DEB-4885-BC1E-EBECDA8A9D3F}"/>
    <cellStyle name="SAPBEXexcGood1 2 2 3 4" xfId="10173" xr:uid="{1BA87B2A-B9B1-4834-85A5-351BF1242617}"/>
    <cellStyle name="SAPBEXexcGood1 2 2 4" xfId="5738" xr:uid="{CB910290-5F6B-45B1-A963-74D6DCDB2A07}"/>
    <cellStyle name="SAPBEXexcGood1 2 2 5" xfId="5211" xr:uid="{496FDF65-64DA-4DCD-846C-681ADADDBE2B}"/>
    <cellStyle name="SAPBEXexcGood1 2 2 6" xfId="8253" xr:uid="{7A67BE41-6857-4AC9-94FF-AF3981CB7957}"/>
    <cellStyle name="SAPBEXexcGood1 2 2 7" xfId="13365" xr:uid="{03C4BDAC-B96C-4E15-ADCA-DFAC7D41AEFA}"/>
    <cellStyle name="SAPBEXexcGood1 2 3" xfId="2553" xr:uid="{E40FC1A9-40B1-4A1A-8270-3A03EBE9CEA2}"/>
    <cellStyle name="SAPBEXexcGood1 2 3 2" xfId="6794" xr:uid="{FADC0D76-0212-4F6B-9049-8D6C96F0463D}"/>
    <cellStyle name="SAPBEXexcGood1 2 3 3" xfId="9518" xr:uid="{63DEAF3B-C9CB-45BD-92C3-29B7D44237C7}"/>
    <cellStyle name="SAPBEXexcGood1 2 3 4" xfId="4961" xr:uid="{D30A45BE-6A2F-466B-84F4-19329B8B0F2B}"/>
    <cellStyle name="SAPBEXexcGood1 2 3 5" xfId="10244" xr:uid="{52A91D9C-711F-43B5-BFEF-B3911F878AAF}"/>
    <cellStyle name="SAPBEXexcGood1 2 4" xfId="4460" xr:uid="{EFA92142-9AC7-42DC-B2CD-2C66570F766A}"/>
    <cellStyle name="SAPBEXexcGood1 2 5" xfId="5109" xr:uid="{FDDEEB16-0E23-4D97-82C8-6CEA6290E8BF}"/>
    <cellStyle name="SAPBEXexcGood1 2 6" xfId="10445" xr:uid="{A89F9496-A88F-4C64-AE13-F54647A2740D}"/>
    <cellStyle name="SAPBEXexcGood1 2 7" xfId="12764" xr:uid="{783BDB6E-03EB-4088-9BB5-B9B770AAD936}"/>
    <cellStyle name="SAPBEXexcGood1 20" xfId="8324" xr:uid="{6F2D0E1A-5C02-46BE-A177-FD41E849E3F4}"/>
    <cellStyle name="SAPBEXexcGood1 21" xfId="9493" xr:uid="{14AAEAC7-1E03-41D5-850A-F7A2CE11860B}"/>
    <cellStyle name="SAPBEXexcGood1 22" xfId="13487" xr:uid="{2A527488-DAB2-487D-96D7-B721DEC5C0E3}"/>
    <cellStyle name="SAPBEXexcGood1 3" xfId="1470" xr:uid="{3DE00A57-28E3-42C8-8018-42F113E3FBA2}"/>
    <cellStyle name="SAPBEXexcGood1 3 2" xfId="1471" xr:uid="{93A8E9DC-F012-4D44-BAD4-3A0281A6AB5D}"/>
    <cellStyle name="SAPBEXexcGood1 3 2 2" xfId="2797" xr:uid="{4F7B9508-84EA-488E-9784-3F72A293C689}"/>
    <cellStyle name="SAPBEXexcGood1 3 2 2 2" xfId="7038" xr:uid="{6ABA7714-0BC0-4CB8-9B6B-B5BE5C9853F2}"/>
    <cellStyle name="SAPBEXexcGood1 3 2 2 3" xfId="8152" xr:uid="{66690818-AC3A-43A7-AB3D-2089D3CB429E}"/>
    <cellStyle name="SAPBEXexcGood1 3 2 2 4" xfId="12909" xr:uid="{763F196F-1CF9-46BB-A51E-FE3370F08D1B}"/>
    <cellStyle name="SAPBEXexcGood1 3 2 3" xfId="5740" xr:uid="{6B387EDE-4259-453F-AD08-744D4A7E9F41}"/>
    <cellStyle name="SAPBEXexcGood1 3 2 4" xfId="5209" xr:uid="{2CA94F3B-B31C-4BCB-BE66-3A39FAC803B6}"/>
    <cellStyle name="SAPBEXexcGood1 3 2 5" xfId="8255" xr:uid="{5007CCEC-F733-485D-A618-FEECC5B8A73D}"/>
    <cellStyle name="SAPBEXexcGood1 3 2 6" xfId="13364" xr:uid="{2578214A-59AF-4853-9783-98A0E257EB19}"/>
    <cellStyle name="SAPBEXexcGood1 3 3" xfId="2796" xr:uid="{68B4FCD3-19CB-4FD1-93B2-408F6D173294}"/>
    <cellStyle name="SAPBEXexcGood1 3 3 2" xfId="7037" xr:uid="{4AE3958F-E1AF-47FA-BB8E-A397738A372D}"/>
    <cellStyle name="SAPBEXexcGood1 3 3 3" xfId="4394" xr:uid="{AA70D03F-EB74-4623-B210-D6DF954AE95F}"/>
    <cellStyle name="SAPBEXexcGood1 3 3 4" xfId="10892" xr:uid="{3FC8D680-4F0E-4FAE-ACE0-C97A214C0EE3}"/>
    <cellStyle name="SAPBEXexcGood1 3 4" xfId="5739" xr:uid="{6AC6E391-1A81-4E81-9917-4571FBB05939}"/>
    <cellStyle name="SAPBEXexcGood1 3 5" xfId="5210" xr:uid="{92FE9186-ADE6-43A7-963F-6A87F181DF5C}"/>
    <cellStyle name="SAPBEXexcGood1 3 6" xfId="8254" xr:uid="{CAA625F8-5112-48D8-B15D-F1C7CFCA6788}"/>
    <cellStyle name="SAPBEXexcGood1 3 7" xfId="12637" xr:uid="{A3FC423F-14D4-41DF-8341-D04A6EE2D2DB}"/>
    <cellStyle name="SAPBEXexcGood1 4" xfId="1472" xr:uid="{0157DB64-152D-458E-9A27-744C7A5EA40A}"/>
    <cellStyle name="SAPBEXexcGood1 4 2" xfId="1473" xr:uid="{D236F55B-D137-4ED5-B9AE-02D2EAF45CAF}"/>
    <cellStyle name="SAPBEXexcGood1 4 2 2" xfId="2799" xr:uid="{74CC64E3-9F50-4C43-B422-F7196FB3A115}"/>
    <cellStyle name="SAPBEXexcGood1 4 2 2 2" xfId="7040" xr:uid="{CF3BDE41-342B-4650-8EA5-C78B25366CB4}"/>
    <cellStyle name="SAPBEXexcGood1 4 2 2 3" xfId="8154" xr:uid="{D4B2B9C3-9CE1-47F9-9539-FABE4EC00B3F}"/>
    <cellStyle name="SAPBEXexcGood1 4 2 2 4" xfId="13809" xr:uid="{E38198E1-CFE1-4F52-8AC3-CA1D4CE170F7}"/>
    <cellStyle name="SAPBEXexcGood1 4 2 3" xfId="5742" xr:uid="{1FAB2567-FB18-41D5-BA8E-EB56B9E0123A}"/>
    <cellStyle name="SAPBEXexcGood1 4 2 4" xfId="5207" xr:uid="{96089A60-6F52-474F-835F-57FDCA68BA52}"/>
    <cellStyle name="SAPBEXexcGood1 4 2 5" xfId="8257" xr:uid="{DFB5B7C2-937F-4D44-8B63-701F2AC5E1F5}"/>
    <cellStyle name="SAPBEXexcGood1 4 2 6" xfId="13363" xr:uid="{4427EE68-3917-45AB-A2AB-D39E99203319}"/>
    <cellStyle name="SAPBEXexcGood1 4 3" xfId="4142" xr:uid="{C32C938F-E2AE-4C35-A4D1-E8D4E35AD6C1}"/>
    <cellStyle name="SAPBEXexcGood1 4 3 2" xfId="8378" xr:uid="{E01C85CA-DC80-4161-83F6-7842A1DBAE1E}"/>
    <cellStyle name="SAPBEXexcGood1 4 3 3" xfId="12251" xr:uid="{483C52DC-E16E-4ABD-8C9C-EE176EE9CAD8}"/>
    <cellStyle name="SAPBEXexcGood1 4 3 4" xfId="11984" xr:uid="{5628B6F6-EA7E-4AAE-9E2A-71D70D1172CB}"/>
    <cellStyle name="SAPBEXexcGood1 4 4" xfId="2798" xr:uid="{06079592-D36D-4C25-9B3F-42024F72F2EF}"/>
    <cellStyle name="SAPBEXexcGood1 4 4 2" xfId="7039" xr:uid="{EA838E76-C7A7-4681-AE26-B3A47C53545E}"/>
    <cellStyle name="SAPBEXexcGood1 4 4 3" xfId="8153" xr:uid="{9489890F-8583-47D2-A71A-65D1ED219ADB}"/>
    <cellStyle name="SAPBEXexcGood1 4 4 4" xfId="13949" xr:uid="{50097401-C054-45BF-84D7-BAA411919D70}"/>
    <cellStyle name="SAPBEXexcGood1 4 5" xfId="5741" xr:uid="{6B20D07E-9D3B-4A94-BE4B-EA5FA052ED40}"/>
    <cellStyle name="SAPBEXexcGood1 4 6" xfId="5208" xr:uid="{F3703AC6-818D-403C-B1AF-27A7E09ED2F1}"/>
    <cellStyle name="SAPBEXexcGood1 4 7" xfId="8256" xr:uid="{C0891008-DC50-4BEC-BED0-A5C3F016906E}"/>
    <cellStyle name="SAPBEXexcGood1 4 8" xfId="12636" xr:uid="{211C652D-DF9E-493D-81A8-FE49A05B6984}"/>
    <cellStyle name="SAPBEXexcGood1 5" xfId="1474" xr:uid="{71E3AD49-6C1B-4F2F-B6C3-0472ADF8265E}"/>
    <cellStyle name="SAPBEXexcGood1 5 2" xfId="1475" xr:uid="{220DDE72-DCAD-4B44-AB61-73AEB7FA525D}"/>
    <cellStyle name="SAPBEXexcGood1 5 2 2" xfId="2801" xr:uid="{1B9A3419-AA19-4694-82D9-493616880B76}"/>
    <cellStyle name="SAPBEXexcGood1 5 2 2 2" xfId="7042" xr:uid="{D7A972E9-E262-4798-84A1-BC87239C1922}"/>
    <cellStyle name="SAPBEXexcGood1 5 2 2 3" xfId="8156" xr:uid="{510CA7E0-14F0-42C3-8A63-AA2EBE8B6593}"/>
    <cellStyle name="SAPBEXexcGood1 5 2 2 4" xfId="13950" xr:uid="{306DC299-F72B-47D0-8A51-8EBCF06B27AD}"/>
    <cellStyle name="SAPBEXexcGood1 5 2 3" xfId="5744" xr:uid="{2041F52D-6303-4D5D-BABF-FA692C0841C7}"/>
    <cellStyle name="SAPBEXexcGood1 5 2 4" xfId="5205" xr:uid="{1EE1CE7E-B86D-4290-9F2E-2C6C1AB42CA4}"/>
    <cellStyle name="SAPBEXexcGood1 5 2 5" xfId="8258" xr:uid="{06CBD41F-5E76-4F8A-A71B-0832EA5D53C4}"/>
    <cellStyle name="SAPBEXexcGood1 5 2 6" xfId="13362" xr:uid="{EB34AAA4-480C-4E33-900F-21C96871D01E}"/>
    <cellStyle name="SAPBEXexcGood1 5 3" xfId="4143" xr:uid="{2EC4ACA5-CE0A-482B-98C5-75856BF0D621}"/>
    <cellStyle name="SAPBEXexcGood1 5 3 2" xfId="4314" xr:uid="{BDE6D176-D5A7-4E30-81F7-3D8A3AFE6753}"/>
    <cellStyle name="SAPBEXexcGood1 5 3 2 2" xfId="8548" xr:uid="{17E8417E-E323-4601-B322-28210972A0C3}"/>
    <cellStyle name="SAPBEXexcGood1 5 3 2 3" xfId="10991" xr:uid="{0C2A6B7A-0F80-4279-881C-3563897AA8F2}"/>
    <cellStyle name="SAPBEXexcGood1 5 3 2 4" xfId="12418" xr:uid="{5872AF99-48DF-42F7-B31C-CED497086852}"/>
    <cellStyle name="SAPBEXexcGood1 5 3 2 5" xfId="12121" xr:uid="{ADBFDC65-7131-4934-9254-E725AC40B082}"/>
    <cellStyle name="SAPBEXexcGood1 5 3 3" xfId="8379" xr:uid="{A80BBF4C-35FB-4D67-A6AF-904805376B85}"/>
    <cellStyle name="SAPBEXexcGood1 5 3 4" xfId="10825" xr:uid="{D131224C-7DB0-4A87-8447-C8085119272C}"/>
    <cellStyle name="SAPBEXexcGood1 5 3 5" xfId="12252" xr:uid="{6660FFDF-00C6-4322-B931-17764717C455}"/>
    <cellStyle name="SAPBEXexcGood1 5 3 6" xfId="11985" xr:uid="{B163FB09-B115-49EE-8992-F14A087303FF}"/>
    <cellStyle name="SAPBEXexcGood1 5 4" xfId="2800" xr:uid="{E3B0800C-A960-457A-B3C9-60FEF7FE7C3E}"/>
    <cellStyle name="SAPBEXexcGood1 5 4 2" xfId="7041" xr:uid="{5480C2FB-D387-42B6-A9AD-EB2C468A1844}"/>
    <cellStyle name="SAPBEXexcGood1 5 4 3" xfId="8155" xr:uid="{C1700777-9B5B-410E-AAFC-EB934E63F8D0}"/>
    <cellStyle name="SAPBEXexcGood1 5 4 4" xfId="12910" xr:uid="{115175C2-C308-460E-A0E1-D96B4E1D6EB0}"/>
    <cellStyle name="SAPBEXexcGood1 5 5" xfId="5743" xr:uid="{CF377730-4101-4B58-824C-E9901C11CD4E}"/>
    <cellStyle name="SAPBEXexcGood1 5 6" xfId="5206" xr:uid="{132575BB-CD03-41EA-A2B2-C062DA069443}"/>
    <cellStyle name="SAPBEXexcGood1 5 7" xfId="4405" xr:uid="{04766551-786F-4352-A66D-90B8542C6B48}"/>
    <cellStyle name="SAPBEXexcGood1 5 8" xfId="12635" xr:uid="{6D757E9A-9686-42BA-8D00-12327B80456F}"/>
    <cellStyle name="SAPBEXexcGood1 6" xfId="1476" xr:uid="{56FA9BF0-D3E2-42BF-875F-7BEB5660A6FC}"/>
    <cellStyle name="SAPBEXexcGood1 6 2" xfId="1477" xr:uid="{83ED9F97-DA9A-4A72-A15B-F82D2921A057}"/>
    <cellStyle name="SAPBEXexcGood1 6 2 2" xfId="2803" xr:uid="{66939A9C-8094-4B11-8DC2-37A45676DAAC}"/>
    <cellStyle name="SAPBEXexcGood1 6 2 2 2" xfId="7044" xr:uid="{132D7C9C-8736-49F3-88F0-888159583D64}"/>
    <cellStyle name="SAPBEXexcGood1 6 2 2 3" xfId="8158" xr:uid="{58C6C143-92DA-47D2-8A10-B3E6695057D8}"/>
    <cellStyle name="SAPBEXexcGood1 6 2 2 4" xfId="9474" xr:uid="{822359E6-3322-4C7E-9F0D-D7C65503F0F5}"/>
    <cellStyle name="SAPBEXexcGood1 6 2 3" xfId="5746" xr:uid="{34A38570-9630-49D5-9D3A-3F12B6945493}"/>
    <cellStyle name="SAPBEXexcGood1 6 2 4" xfId="5203" xr:uid="{F1D1213F-150A-496A-8C1E-96F1AB799C04}"/>
    <cellStyle name="SAPBEXexcGood1 6 2 5" xfId="6615" xr:uid="{9424497F-FFA9-4457-BC2E-5DE976AC33B1}"/>
    <cellStyle name="SAPBEXexcGood1 6 2 6" xfId="13361" xr:uid="{ED1B3169-5E88-4CC0-96CD-B063F4B49852}"/>
    <cellStyle name="SAPBEXexcGood1 6 3" xfId="4144" xr:uid="{D9E18717-3F74-43A0-8E87-549F9B406740}"/>
    <cellStyle name="SAPBEXexcGood1 6 3 2" xfId="4315" xr:uid="{E493E1BB-A623-439F-AAAC-47ABB8DBB967}"/>
    <cellStyle name="SAPBEXexcGood1 6 3 2 2" xfId="8549" xr:uid="{2996A0E2-ABAB-4CCD-BE15-72342D890166}"/>
    <cellStyle name="SAPBEXexcGood1 6 3 2 3" xfId="10992" xr:uid="{682B210F-F10C-491B-A4CF-41F7365078B6}"/>
    <cellStyle name="SAPBEXexcGood1 6 3 2 4" xfId="12419" xr:uid="{8B797A51-32AD-42F3-B97F-8942F8F6A8B4}"/>
    <cellStyle name="SAPBEXexcGood1 6 3 2 5" xfId="12122" xr:uid="{68E826C9-01BC-400A-9439-771164660D92}"/>
    <cellStyle name="SAPBEXexcGood1 6 3 3" xfId="8380" xr:uid="{D56BBA24-6952-4E8A-A52E-DE4EF229D44B}"/>
    <cellStyle name="SAPBEXexcGood1 6 3 4" xfId="10826" xr:uid="{8331B27B-D025-464A-8F0E-B52E2385F9D2}"/>
    <cellStyle name="SAPBEXexcGood1 6 3 5" xfId="12253" xr:uid="{952E65D1-FC90-4F74-85A1-26D2DF650857}"/>
    <cellStyle name="SAPBEXexcGood1 6 3 6" xfId="11986" xr:uid="{D5C6A3D1-E91F-47B8-80EC-2AE831CF183E}"/>
    <cellStyle name="SAPBEXexcGood1 6 4" xfId="2802" xr:uid="{190C90F3-D652-4B4B-BEEC-3F1CDAC8CC22}"/>
    <cellStyle name="SAPBEXexcGood1 6 4 2" xfId="7043" xr:uid="{6A2DF77F-785A-43C5-A5F2-4819B24E7207}"/>
    <cellStyle name="SAPBEXexcGood1 6 4 3" xfId="8157" xr:uid="{8269FAE0-9027-4C0B-B642-673290FE593F}"/>
    <cellStyle name="SAPBEXexcGood1 6 4 4" xfId="13810" xr:uid="{1D55B074-E506-44E1-9D89-669D54A778E0}"/>
    <cellStyle name="SAPBEXexcGood1 6 5" xfId="5745" xr:uid="{8BE80B35-100C-480A-8BE5-2990DC6CF438}"/>
    <cellStyle name="SAPBEXexcGood1 6 6" xfId="5204" xr:uid="{C41DD65A-8E3F-423D-A699-FA858DB8782E}"/>
    <cellStyle name="SAPBEXexcGood1 6 7" xfId="8259" xr:uid="{8480A338-3D0D-455E-A99A-30F7064ACB41}"/>
    <cellStyle name="SAPBEXexcGood1 6 8" xfId="12634" xr:uid="{16DE3123-9BEF-4604-B79D-7AF0640F36A7}"/>
    <cellStyle name="SAPBEXexcGood1 7" xfId="1478" xr:uid="{1B309B38-FED0-4AA5-8159-1599DEC6E577}"/>
    <cellStyle name="SAPBEXexcGood1 7 2" xfId="1479" xr:uid="{2A195EA4-D25E-41E4-B051-16C1874B33EE}"/>
    <cellStyle name="SAPBEXexcGood1 7 2 2" xfId="2805" xr:uid="{21533253-B2E2-4963-9A5A-F472179C3709}"/>
    <cellStyle name="SAPBEXexcGood1 7 2 2 2" xfId="7046" xr:uid="{544F8370-2825-43C0-93E3-6FE98A227AC3}"/>
    <cellStyle name="SAPBEXexcGood1 7 2 2 3" xfId="8160" xr:uid="{B61660A5-D96E-4C5B-B05A-87D77FB39F4C}"/>
    <cellStyle name="SAPBEXexcGood1 7 2 2 4" xfId="12898" xr:uid="{31AAB329-ABC3-4C08-9D0B-39C7827864D8}"/>
    <cellStyle name="SAPBEXexcGood1 7 2 3" xfId="5748" xr:uid="{07F2C6CC-8A77-41B8-BF32-695CBA35420F}"/>
    <cellStyle name="SAPBEXexcGood1 7 2 4" xfId="5201" xr:uid="{D49623B8-7027-49FB-9943-FC112668742A}"/>
    <cellStyle name="SAPBEXexcGood1 7 2 5" xfId="8260" xr:uid="{E003412B-7371-4109-B880-CF9B9C8824EA}"/>
    <cellStyle name="SAPBEXexcGood1 7 2 6" xfId="12632" xr:uid="{01ACA20C-9B14-425D-B45B-392156E95F5C}"/>
    <cellStyle name="SAPBEXexcGood1 7 3" xfId="4145" xr:uid="{F54E2386-A9DF-4BBC-A4A1-4AA533A0E533}"/>
    <cellStyle name="SAPBEXexcGood1 7 3 2" xfId="4316" xr:uid="{45DD3979-6395-485C-9084-B30AA0DAC145}"/>
    <cellStyle name="SAPBEXexcGood1 7 3 2 2" xfId="8550" xr:uid="{B0CC17A2-90D2-4CA3-8D02-3BAC366BCD47}"/>
    <cellStyle name="SAPBEXexcGood1 7 3 2 3" xfId="10993" xr:uid="{6D05B13E-1861-45F2-92EE-48E034A60774}"/>
    <cellStyle name="SAPBEXexcGood1 7 3 2 4" xfId="12420" xr:uid="{38AC388E-04B8-49A7-9665-B08DCF463223}"/>
    <cellStyle name="SAPBEXexcGood1 7 3 2 5" xfId="12123" xr:uid="{E80BFA84-BA83-479D-9EF7-5DCE1DE7DEAE}"/>
    <cellStyle name="SAPBEXexcGood1 7 3 3" xfId="8381" xr:uid="{BB57E29E-6769-4974-8860-EBFB21552941}"/>
    <cellStyle name="SAPBEXexcGood1 7 3 4" xfId="10827" xr:uid="{0D292059-C78B-4513-8CE2-0D7DB9C983BB}"/>
    <cellStyle name="SAPBEXexcGood1 7 3 5" xfId="12254" xr:uid="{003F722F-922A-462A-B65D-C4F20DC7B70E}"/>
    <cellStyle name="SAPBEXexcGood1 7 3 6" xfId="11987" xr:uid="{2B2A0C29-A66B-486E-8D7A-505AC6A06C01}"/>
    <cellStyle name="SAPBEXexcGood1 7 4" xfId="2804" xr:uid="{E4EA2BED-4FD0-4B08-A663-6AE02E850B30}"/>
    <cellStyle name="SAPBEXexcGood1 7 4 2" xfId="7045" xr:uid="{65469822-8EB5-4C76-BF5D-BB0CB5509C13}"/>
    <cellStyle name="SAPBEXexcGood1 7 4 3" xfId="8159" xr:uid="{8429C929-1660-44FD-A906-D52281ABA81D}"/>
    <cellStyle name="SAPBEXexcGood1 7 4 4" xfId="10172" xr:uid="{3D85ED53-7681-4F49-9112-D9982340E2C6}"/>
    <cellStyle name="SAPBEXexcGood1 7 5" xfId="5747" xr:uid="{E8FD3234-6F93-44C4-BCFA-C8DAF658AC0F}"/>
    <cellStyle name="SAPBEXexcGood1 7 6" xfId="5202" xr:uid="{A414C030-465A-4CBA-B834-7FA013B7A3CC}"/>
    <cellStyle name="SAPBEXexcGood1 7 7" xfId="8270" xr:uid="{88681CC1-1FD3-406E-B1DB-1F3B734BA9DC}"/>
    <cellStyle name="SAPBEXexcGood1 7 8" xfId="12633" xr:uid="{B64E6CA2-C536-47E5-B92D-2B66EF16FCC3}"/>
    <cellStyle name="SAPBEXexcGood1 8" xfId="1480" xr:uid="{2006983A-5E1B-4FAB-BD6A-D4405D7A3B2C}"/>
    <cellStyle name="SAPBEXexcGood1 8 2" xfId="4146" xr:uid="{182B850A-AC47-48C6-A2F3-34E88B2E5B7D}"/>
    <cellStyle name="SAPBEXexcGood1 8 2 2" xfId="4317" xr:uid="{A288D06A-99BE-45EF-9A40-E48C1C78D50E}"/>
    <cellStyle name="SAPBEXexcGood1 8 2 2 2" xfId="8551" xr:uid="{D2306C1B-E7B0-4982-939D-F3F016DA4371}"/>
    <cellStyle name="SAPBEXexcGood1 8 2 2 3" xfId="10994" xr:uid="{2A8557B7-DE3E-4F0D-B3BA-CEF75CEB7013}"/>
    <cellStyle name="SAPBEXexcGood1 8 2 2 4" xfId="12421" xr:uid="{70E87B0E-8516-4824-A89E-F00743095F1C}"/>
    <cellStyle name="SAPBEXexcGood1 8 2 2 5" xfId="12124" xr:uid="{965E8DB6-EE08-4473-BC45-BF1A63186F7F}"/>
    <cellStyle name="SAPBEXexcGood1 8 2 3" xfId="8382" xr:uid="{A0F163AE-5566-4D18-863F-E2853D521F86}"/>
    <cellStyle name="SAPBEXexcGood1 8 2 4" xfId="10828" xr:uid="{66A4501B-9008-45B5-882D-0DEAFA604AEB}"/>
    <cellStyle name="SAPBEXexcGood1 8 2 5" xfId="12255" xr:uid="{B3701383-EBB5-452C-B422-CA76D0875170}"/>
    <cellStyle name="SAPBEXexcGood1 8 2 6" xfId="11988" xr:uid="{760DA399-7607-4BE0-8783-5EDAF081EA3E}"/>
    <cellStyle name="SAPBEXexcGood1 8 3" xfId="2806" xr:uid="{BAE30D7D-1156-4C4A-A813-E0EA8C240408}"/>
    <cellStyle name="SAPBEXexcGood1 8 3 2" xfId="7047" xr:uid="{11D3DF4C-13FC-45B7-B697-C99C54B729EB}"/>
    <cellStyle name="SAPBEXexcGood1 8 3 3" xfId="8161" xr:uid="{D529733B-0175-4BB9-BA44-301C09E1C161}"/>
    <cellStyle name="SAPBEXexcGood1 8 3 4" xfId="12908" xr:uid="{22F6DFF9-C4EC-4680-8AED-DF378F682B9E}"/>
    <cellStyle name="SAPBEXexcGood1 8 4" xfId="5749" xr:uid="{9A718AEC-D425-473E-9032-881D7A26075A}"/>
    <cellStyle name="SAPBEXexcGood1 8 5" xfId="5200" xr:uid="{C89100E8-CA70-4CC1-B594-28B0BFABF72E}"/>
    <cellStyle name="SAPBEXexcGood1 8 6" xfId="8261" xr:uid="{F3D1D1AC-E873-4298-B6EA-8B7014E12266}"/>
    <cellStyle name="SAPBEXexcGood1 8 7" xfId="13359" xr:uid="{E7549BAD-1A80-4AD2-9264-3A38509F832F}"/>
    <cellStyle name="SAPBEXexcGood1 9" xfId="1481" xr:uid="{346874CE-67DD-4E36-8178-451DECEB8FA1}"/>
    <cellStyle name="SAPBEXexcGood1 9 2" xfId="2807" xr:uid="{39A50CF0-20E8-4274-8FBB-26FFBF5301F7}"/>
    <cellStyle name="SAPBEXexcGood1 9 2 2" xfId="7048" xr:uid="{124DD736-5989-4A21-9B4D-814B8685C78D}"/>
    <cellStyle name="SAPBEXexcGood1 9 2 3" xfId="4395" xr:uid="{E0600B5B-9B78-46CA-AFDF-83A80F2206D7}"/>
    <cellStyle name="SAPBEXexcGood1 9 2 4" xfId="13511" xr:uid="{A0AD256A-219C-47A4-A1F3-5289273286EF}"/>
    <cellStyle name="SAPBEXexcGood1 9 3" xfId="5750" xr:uid="{0753ADAB-9424-46FC-81CB-C6A62B5C3C17}"/>
    <cellStyle name="SAPBEXexcGood1 9 4" xfId="5199" xr:uid="{33AF7620-046A-4B81-99B5-6E154E219356}"/>
    <cellStyle name="SAPBEXexcGood1 9 5" xfId="8262" xr:uid="{1C1FBAD1-672F-4E34-844E-11BB8A0BCA1E}"/>
    <cellStyle name="SAPBEXexcGood1 9 6" xfId="13360" xr:uid="{6DFB98ED-3A6B-470B-ABDA-AD2249DC824E}"/>
    <cellStyle name="SAPBEXexcGood1_Mesquite Solar 277 MW v1" xfId="1482" xr:uid="{A63E9709-5DB5-4507-A806-CA2868099927}"/>
    <cellStyle name="SAPBEXexcGood2" xfId="139" xr:uid="{A1438D11-4CEB-4E79-AF1A-5C26736A43B4}"/>
    <cellStyle name="SAPBEXexcGood2 10" xfId="1483" xr:uid="{D129D044-24C9-4985-8A9B-1F9DD095A537}"/>
    <cellStyle name="SAPBEXexcGood2 10 2" xfId="2808" xr:uid="{AF1C6073-1CB9-4C76-9D4A-B23669CBD3D9}"/>
    <cellStyle name="SAPBEXexcGood2 10 2 2" xfId="7049" xr:uid="{9F5F34EC-8F55-4062-98F4-9E5485CC2F85}"/>
    <cellStyle name="SAPBEXexcGood2 10 2 3" xfId="8162" xr:uid="{E0F83EA2-9875-4A3A-A139-4FA736D72DDB}"/>
    <cellStyle name="SAPBEXexcGood2 10 2 4" xfId="10171" xr:uid="{510767B2-1649-4C49-AD57-EC3440E2C898}"/>
    <cellStyle name="SAPBEXexcGood2 10 3" xfId="5751" xr:uid="{D9249B1C-A060-4DB9-AD9D-6DE324297781}"/>
    <cellStyle name="SAPBEXexcGood2 10 4" xfId="5198" xr:uid="{9639EA09-F23F-45EA-BCF9-25DCD0198D50}"/>
    <cellStyle name="SAPBEXexcGood2 10 5" xfId="8263" xr:uid="{DE0E4984-F8D1-479A-9C91-17AF8D3B2B81}"/>
    <cellStyle name="SAPBEXexcGood2 10 6" xfId="12631" xr:uid="{4B1178DE-52D3-4AAD-85FD-958A06ADA3A3}"/>
    <cellStyle name="SAPBEXexcGood2 11" xfId="1484" xr:uid="{EC0309C5-2395-415F-A5F5-AAA5EB8DD653}"/>
    <cellStyle name="SAPBEXexcGood2 11 2" xfId="2809" xr:uid="{CA715065-2AE8-4F38-895C-364DF1BA5C93}"/>
    <cellStyle name="SAPBEXexcGood2 11 2 2" xfId="7050" xr:uid="{52EA5D4E-B4EB-4400-9753-A9B7D639338B}"/>
    <cellStyle name="SAPBEXexcGood2 11 2 3" xfId="8163" xr:uid="{EB297776-D89C-4D8D-8D99-A4D4C130EF35}"/>
    <cellStyle name="SAPBEXexcGood2 11 2 4" xfId="9602" xr:uid="{7E4ACB4F-A4EA-474F-99DB-25DB63D6AEF9}"/>
    <cellStyle name="SAPBEXexcGood2 11 3" xfId="5752" xr:uid="{3A6DBABC-67A5-40E8-ACA0-5034A7D05050}"/>
    <cellStyle name="SAPBEXexcGood2 11 4" xfId="5197" xr:uid="{428F04A8-95AD-48EA-B81E-331C9165C8C9}"/>
    <cellStyle name="SAPBEXexcGood2 11 5" xfId="8264" xr:uid="{10A032C6-3D01-4AD4-A480-93BDFD836AEE}"/>
    <cellStyle name="SAPBEXexcGood2 11 6" xfId="13357" xr:uid="{6D738997-94C3-4357-85C1-FCCFD6CDB2B7}"/>
    <cellStyle name="SAPBEXexcGood2 12" xfId="1485" xr:uid="{7A9C2D87-548F-4739-B08D-4AB8F570571A}"/>
    <cellStyle name="SAPBEXexcGood2 12 2" xfId="2810" xr:uid="{03AAEA54-5208-46E2-87CA-8FA2EC4B5AC2}"/>
    <cellStyle name="SAPBEXexcGood2 12 2 2" xfId="7051" xr:uid="{04DC78ED-7DFB-46F3-803E-48F596533C02}"/>
    <cellStyle name="SAPBEXexcGood2 12 2 3" xfId="8164" xr:uid="{9D253D2B-E9F8-484F-9F94-0F7185CD5E99}"/>
    <cellStyle name="SAPBEXexcGood2 12 2 4" xfId="12802" xr:uid="{D37AC5B4-4518-44FD-ADF8-A03D017310AC}"/>
    <cellStyle name="SAPBEXexcGood2 12 3" xfId="5753" xr:uid="{0572E303-6D8A-4064-89ED-06BAB187C9C0}"/>
    <cellStyle name="SAPBEXexcGood2 12 4" xfId="5196" xr:uid="{93162CAB-B442-4317-8B17-E969A111A621}"/>
    <cellStyle name="SAPBEXexcGood2 12 5" xfId="8265" xr:uid="{A69C0566-B8D1-4C65-ABFA-BD94A6505A69}"/>
    <cellStyle name="SAPBEXexcGood2 12 6" xfId="13358" xr:uid="{269E7CEA-6CEB-45D8-91DD-DFDB37DE7132}"/>
    <cellStyle name="SAPBEXexcGood2 13" xfId="1486" xr:uid="{07316578-A5E8-43F6-A347-13F75AE40F33}"/>
    <cellStyle name="SAPBEXexcGood2 13 2" xfId="2811" xr:uid="{E7BC8F2E-C99C-4788-A676-0B27ED2BD7B2}"/>
    <cellStyle name="SAPBEXexcGood2 13 2 2" xfId="7052" xr:uid="{D1C2995E-E594-4E36-B803-07F4953077FF}"/>
    <cellStyle name="SAPBEXexcGood2 13 2 3" xfId="8165" xr:uid="{92928487-B6CB-4464-B00E-4780F1E68264}"/>
    <cellStyle name="SAPBEXexcGood2 13 2 4" xfId="13498" xr:uid="{E555330A-6DC3-44E5-9E0D-4AC01EE577C8}"/>
    <cellStyle name="SAPBEXexcGood2 13 3" xfId="5754" xr:uid="{95519436-985A-4F62-B7F2-35C3122C6920}"/>
    <cellStyle name="SAPBEXexcGood2 13 4" xfId="5195" xr:uid="{74AB7D8D-3055-4844-98C3-2F476FAE30A3}"/>
    <cellStyle name="SAPBEXexcGood2 13 5" xfId="8266" xr:uid="{3161E0AC-B644-428A-A4B8-02CC261DECA5}"/>
    <cellStyle name="SAPBEXexcGood2 13 6" xfId="12630" xr:uid="{C9AF8014-2964-44BE-9D57-19D217C1E4A8}"/>
    <cellStyle name="SAPBEXexcGood2 14" xfId="1487" xr:uid="{110D8040-1B05-4E38-9C5D-6243DB803A66}"/>
    <cellStyle name="SAPBEXexcGood2 14 2" xfId="2812" xr:uid="{DBF704C3-7586-489F-9D81-E8639AA61566}"/>
    <cellStyle name="SAPBEXexcGood2 14 2 2" xfId="7053" xr:uid="{5454D5D4-F1F3-44AF-B43A-40F505320ABE}"/>
    <cellStyle name="SAPBEXexcGood2 14 2 3" xfId="8166" xr:uid="{0B53FF66-33C9-452F-B39A-170530FABAB4}"/>
    <cellStyle name="SAPBEXexcGood2 14 2 4" xfId="12907" xr:uid="{1461BFA0-FFA9-45C8-8245-24265BCABF1F}"/>
    <cellStyle name="SAPBEXexcGood2 14 3" xfId="5755" xr:uid="{B8619D2D-9677-411B-B4DD-01D85D66777F}"/>
    <cellStyle name="SAPBEXexcGood2 14 4" xfId="5194" xr:uid="{B9994B04-F61A-4C00-9E37-37241CC264E7}"/>
    <cellStyle name="SAPBEXexcGood2 14 5" xfId="4406" xr:uid="{10BFD729-4AF7-4444-B535-402CAB2EA957}"/>
    <cellStyle name="SAPBEXexcGood2 14 6" xfId="12629" xr:uid="{B4A67BE9-53E2-4CF7-A523-136260A9B390}"/>
    <cellStyle name="SAPBEXexcGood2 15" xfId="1488" xr:uid="{42D958C5-4203-43C7-9ECF-CD7823779D1F}"/>
    <cellStyle name="SAPBEXexcGood2 15 2" xfId="2813" xr:uid="{6173BD06-E9BE-4B54-A035-927843F23942}"/>
    <cellStyle name="SAPBEXexcGood2 15 2 2" xfId="7054" xr:uid="{F2FBE2A2-11F0-4A05-8A94-CAA132147E30}"/>
    <cellStyle name="SAPBEXexcGood2 15 2 3" xfId="8167" xr:uid="{87ACC2E0-C29E-43D0-B852-BBF2621FB809}"/>
    <cellStyle name="SAPBEXexcGood2 15 2 4" xfId="10170" xr:uid="{138FF2C3-5058-4E77-8D39-B618EFCD03F3}"/>
    <cellStyle name="SAPBEXexcGood2 15 3" xfId="5756" xr:uid="{CB7B86A3-42AC-4CD4-9E2D-B61D0ACEA38D}"/>
    <cellStyle name="SAPBEXexcGood2 15 4" xfId="5193" xr:uid="{D0C29E81-D2E1-46F0-9C26-42BB2605E25E}"/>
    <cellStyle name="SAPBEXexcGood2 15 5" xfId="8267" xr:uid="{E57CB80B-E81F-4A23-A460-E68A10641899}"/>
    <cellStyle name="SAPBEXexcGood2 15 6" xfId="12628" xr:uid="{29E8B2C3-321F-4F1B-8A67-B0B53C9951B7}"/>
    <cellStyle name="SAPBEXexcGood2 16" xfId="1489" xr:uid="{ECF35147-5672-4733-ABAA-57F314468878}"/>
    <cellStyle name="SAPBEXexcGood2 16 2" xfId="2814" xr:uid="{17A7232C-8F34-4D2A-BB4C-5C242F24E605}"/>
    <cellStyle name="SAPBEXexcGood2 16 2 2" xfId="7055" xr:uid="{69AEFA8F-0AD6-4783-B0A7-B6A3DDE12BBC}"/>
    <cellStyle name="SAPBEXexcGood2 16 2 3" xfId="8168" xr:uid="{9A6074C9-757C-4C16-BFF8-DBE5CC806E9E}"/>
    <cellStyle name="SAPBEXexcGood2 16 2 4" xfId="12906" xr:uid="{74C47CE6-57BE-4A7D-BCF7-079E36116912}"/>
    <cellStyle name="SAPBEXexcGood2 16 3" xfId="5757" xr:uid="{A0507CCD-0553-47A8-A98A-D119C1FE21B4}"/>
    <cellStyle name="SAPBEXexcGood2 16 4" xfId="5192" xr:uid="{AA52AE97-CC4B-4FC3-81BA-E77A4DDE13EC}"/>
    <cellStyle name="SAPBEXexcGood2 16 5" xfId="8268" xr:uid="{8E001E22-24B6-44CC-8ED9-2C99681FCF89}"/>
    <cellStyle name="SAPBEXexcGood2 16 6" xfId="13355" xr:uid="{EB6583BA-D1DA-41A4-9FBB-8F61E8CC366C}"/>
    <cellStyle name="SAPBEXexcGood2 17" xfId="1490" xr:uid="{EBAB7BBB-0C73-4659-8660-CE08C495CCC6}"/>
    <cellStyle name="SAPBEXexcGood2 17 2" xfId="2815" xr:uid="{414E236E-5F7E-42E6-9344-2DB9D6DDBE2D}"/>
    <cellStyle name="SAPBEXexcGood2 17 2 2" xfId="7056" xr:uid="{4CB8122C-4AB8-4653-9623-064781EC8484}"/>
    <cellStyle name="SAPBEXexcGood2 17 2 3" xfId="8169" xr:uid="{1EB4640F-23CA-4399-AA61-72BC5F43A207}"/>
    <cellStyle name="SAPBEXexcGood2 17 2 4" xfId="10169" xr:uid="{0B6A6308-67E1-44FF-B3A9-D60C143A8D8D}"/>
    <cellStyle name="SAPBEXexcGood2 17 3" xfId="5758" xr:uid="{61AA8D88-45EC-4338-9C02-859C65089855}"/>
    <cellStyle name="SAPBEXexcGood2 17 4" xfId="5191" xr:uid="{A276ADAB-2AB3-4132-973A-4285453455F1}"/>
    <cellStyle name="SAPBEXexcGood2 17 5" xfId="8269" xr:uid="{B741041F-D421-47D6-A8ED-5DF0AC68A5AA}"/>
    <cellStyle name="SAPBEXexcGood2 17 6" xfId="13356" xr:uid="{2D397222-D419-484F-921D-A66F8E8A4D69}"/>
    <cellStyle name="SAPBEXexcGood2 18" xfId="2458" xr:uid="{2D49F913-586A-47C6-96F0-0D19618C6CDC}"/>
    <cellStyle name="SAPBEXexcGood2 18 2" xfId="6699" xr:uid="{F88A10D7-3114-4EFA-8B6D-32CF42CC5B76}"/>
    <cellStyle name="SAPBEXexcGood2 18 3" xfId="5427" xr:uid="{A4848F78-435C-4FA3-ACEC-5CE1BC7E1C71}"/>
    <cellStyle name="SAPBEXexcGood2 18 4" xfId="10275" xr:uid="{010F545C-29A7-4419-9245-AE6F1C36601D}"/>
    <cellStyle name="SAPBEXexcGood2 19" xfId="4461" xr:uid="{20502FD8-AD61-4A1F-A21C-CAF34E19EB56}"/>
    <cellStyle name="SAPBEXexcGood2 2" xfId="140" xr:uid="{5A8E9A68-0D47-4546-8402-FF609F53F980}"/>
    <cellStyle name="SAPBEXexcGood2 2 2" xfId="1491" xr:uid="{79BDBB8E-F5F8-48F9-B1EB-88A4D64B6775}"/>
    <cellStyle name="SAPBEXexcGood2 2 2 2" xfId="3687" xr:uid="{E0592B78-569F-4740-9216-F7516C1170FC}"/>
    <cellStyle name="SAPBEXexcGood2 2 2 2 2" xfId="7928" xr:uid="{C2D34CDE-03D7-4006-A8CC-3D1B737B4FB0}"/>
    <cellStyle name="SAPBEXexcGood2 2 2 2 3" xfId="11832" xr:uid="{6A58A636-42F6-4A69-A066-9ADF4FD13894}"/>
    <cellStyle name="SAPBEXexcGood2 2 2 2 4" xfId="12365" xr:uid="{B44798A3-BA5B-4C5B-9B4D-3D31EC037676}"/>
    <cellStyle name="SAPBEXexcGood2 2 2 3" xfId="2816" xr:uid="{D4B2A6C1-8BE7-4EEC-8CC5-938C78D9BA19}"/>
    <cellStyle name="SAPBEXexcGood2 2 2 3 2" xfId="7057" xr:uid="{73C48420-CE1F-4436-BC0F-42FF95291774}"/>
    <cellStyle name="SAPBEXexcGood2 2 2 3 3" xfId="8170" xr:uid="{DFFEF5D4-3A8F-4B8B-AB22-8C4EF8F4B48A}"/>
    <cellStyle name="SAPBEXexcGood2 2 2 3 4" xfId="12905" xr:uid="{0C8072BF-0A14-41FA-91F5-6C9CF8C6DDCF}"/>
    <cellStyle name="SAPBEXexcGood2 2 2 4" xfId="5759" xr:uid="{4D44AC80-7A57-4857-8001-BA8090BA6A86}"/>
    <cellStyle name="SAPBEXexcGood2 2 2 5" xfId="5190" xr:uid="{B622AE1B-EAC7-4D5B-A0E9-448A1A988929}"/>
    <cellStyle name="SAPBEXexcGood2 2 2 6" xfId="6632" xr:uid="{CDE105B4-C001-4BFF-B6DB-3B56EEB2AB73}"/>
    <cellStyle name="SAPBEXexcGood2 2 2 7" xfId="12627" xr:uid="{F3A58446-16A1-4147-85D0-156B2CFEB308}"/>
    <cellStyle name="SAPBEXexcGood2 2 3" xfId="3657" xr:uid="{87B3B550-1651-4441-B221-0EDACBD0C783}"/>
    <cellStyle name="SAPBEXexcGood2 2 3 2" xfId="7898" xr:uid="{E6281BC8-DAEA-4FF8-ABB9-FDF5A37324F9}"/>
    <cellStyle name="SAPBEXexcGood2 2 3 3" xfId="10371" xr:uid="{713E36B1-12B1-41B0-9D55-6572207F3CFF}"/>
    <cellStyle name="SAPBEXexcGood2 2 3 4" xfId="11805" xr:uid="{53461BFC-52C9-46D2-B2C9-41F825A6EB2D}"/>
    <cellStyle name="SAPBEXexcGood2 2 3 5" xfId="12363" xr:uid="{B0889F05-5848-4FBE-BE08-513A5F7C7F45}"/>
    <cellStyle name="SAPBEXexcGood2 2 4" xfId="4462" xr:uid="{CE95A2AA-A432-45D5-914E-22397C986F0E}"/>
    <cellStyle name="SAPBEXexcGood2 2 5" xfId="5107" xr:uid="{89CC37E2-2588-449D-AA7E-79AACC375ED2}"/>
    <cellStyle name="SAPBEXexcGood2 2 6" xfId="9491" xr:uid="{19E11F6B-13F5-4CE9-9A2E-956A482FB239}"/>
    <cellStyle name="SAPBEXexcGood2 2 7" xfId="9943" xr:uid="{6300534D-83E8-48EB-BB0C-EABB0DFD751F}"/>
    <cellStyle name="SAPBEXexcGood2 20" xfId="5108" xr:uid="{8CFAF506-8663-4859-93E5-20435E5F38B2}"/>
    <cellStyle name="SAPBEXexcGood2 21" xfId="10446" xr:uid="{37C1C0AE-A9A0-4476-B061-31FCC0B7EB6A}"/>
    <cellStyle name="SAPBEXexcGood2 22" xfId="12862" xr:uid="{160D3A9E-708E-403B-9E16-BABB8A63D2E5}"/>
    <cellStyle name="SAPBEXexcGood2 3" xfId="1492" xr:uid="{8EF3CB48-BCB4-44F7-8078-255DFD9F9D0E}"/>
    <cellStyle name="SAPBEXexcGood2 3 2" xfId="1493" xr:uid="{2BFBA513-5C3B-41CC-A90E-5F1B63F09EF8}"/>
    <cellStyle name="SAPBEXexcGood2 3 2 2" xfId="2818" xr:uid="{55E0B117-1CBD-467E-814E-A50979D8715B}"/>
    <cellStyle name="SAPBEXexcGood2 3 2 2 2" xfId="7059" xr:uid="{883BCE00-1C0C-4E3D-8114-9F534707D166}"/>
    <cellStyle name="SAPBEXexcGood2 3 2 2 3" xfId="4396" xr:uid="{1F707F0C-7D25-4632-AE79-F06F5D69D0B4}"/>
    <cellStyle name="SAPBEXexcGood2 3 2 2 4" xfId="12904" xr:uid="{548004B9-F9DD-454C-88A8-946A86D36166}"/>
    <cellStyle name="SAPBEXexcGood2 3 2 3" xfId="5761" xr:uid="{F60D1CCF-58C1-4642-946A-D77FD3A6B3B4}"/>
    <cellStyle name="SAPBEXexcGood2 3 2 4" xfId="5188" xr:uid="{428F5B55-407F-4E23-ACEA-D48B0FC693A9}"/>
    <cellStyle name="SAPBEXexcGood2 3 2 5" xfId="9401" xr:uid="{20F397F0-66FD-4804-A102-E3CB74AF56C9}"/>
    <cellStyle name="SAPBEXexcGood2 3 2 6" xfId="13353" xr:uid="{E16151DA-9652-40DF-BC31-6BD1831DEA24}"/>
    <cellStyle name="SAPBEXexcGood2 3 3" xfId="2817" xr:uid="{96BD2743-AB27-495F-9B45-1CB0467FD6F0}"/>
    <cellStyle name="SAPBEXexcGood2 3 3 2" xfId="7058" xr:uid="{EC904E8B-BF3B-40AA-AFE1-3A2353A2E9A9}"/>
    <cellStyle name="SAPBEXexcGood2 3 3 3" xfId="8171" xr:uid="{73903D56-22CE-4BBA-AFC0-C3B81483A379}"/>
    <cellStyle name="SAPBEXexcGood2 3 3 4" xfId="10168" xr:uid="{62CFA83A-5715-4EFB-8C3D-8AFBB58B64B5}"/>
    <cellStyle name="SAPBEXexcGood2 3 4" xfId="5760" xr:uid="{C757B65D-3478-47FE-B888-23781B848546}"/>
    <cellStyle name="SAPBEXexcGood2 3 5" xfId="5189" xr:uid="{28920745-ED88-4EA5-B306-57585AC8E447}"/>
    <cellStyle name="SAPBEXexcGood2 3 6" xfId="4557" xr:uid="{3F7BE629-878E-471A-8D4B-B73445A7BFFE}"/>
    <cellStyle name="SAPBEXexcGood2 3 7" xfId="12626" xr:uid="{97767ED0-AB4B-4BEF-99EC-696D56530E0A}"/>
    <cellStyle name="SAPBEXexcGood2 4" xfId="1494" xr:uid="{60C1A0FE-0B5B-44E4-9A4B-C720BF8F5E2D}"/>
    <cellStyle name="SAPBEXexcGood2 4 2" xfId="1495" xr:uid="{D0621630-DCCC-44E4-BCDC-B8672F8436EE}"/>
    <cellStyle name="SAPBEXexcGood2 4 2 2" xfId="2820" xr:uid="{441AA93D-8019-46EE-BE29-1B451840C3DF}"/>
    <cellStyle name="SAPBEXexcGood2 4 2 2 2" xfId="7061" xr:uid="{E277ABFF-486B-4507-9880-3F75335542C0}"/>
    <cellStyle name="SAPBEXexcGood2 4 2 2 3" xfId="8173" xr:uid="{205BE30F-474E-4890-9CB1-B53BAA58A34C}"/>
    <cellStyle name="SAPBEXexcGood2 4 2 2 4" xfId="12903" xr:uid="{901E9D42-8B54-48D9-8FDD-F0CA61A68077}"/>
    <cellStyle name="SAPBEXexcGood2 4 2 3" xfId="5763" xr:uid="{ACEA3D14-A71F-4151-AFAE-C40F3B64A827}"/>
    <cellStyle name="SAPBEXexcGood2 4 2 4" xfId="5186" xr:uid="{CE517A82-129E-4F41-A96E-0A9A531BA2E7}"/>
    <cellStyle name="SAPBEXexcGood2 4 2 5" xfId="10938" xr:uid="{66ACE1C6-773E-4B4F-A809-ED93EBC601DE}"/>
    <cellStyle name="SAPBEXexcGood2 4 2 6" xfId="12625" xr:uid="{FBD59015-0C3E-41F9-B828-4D4FF852A474}"/>
    <cellStyle name="SAPBEXexcGood2 4 3" xfId="4147" xr:uid="{E8480A28-8BE8-41CE-B4A6-2E4377AF2A0A}"/>
    <cellStyle name="SAPBEXexcGood2 4 3 2" xfId="8383" xr:uid="{9460F95F-9868-4225-B087-6EDFD2A26829}"/>
    <cellStyle name="SAPBEXexcGood2 4 3 3" xfId="12256" xr:uid="{703B8E9F-60B2-4790-8F2E-CE4A24CA24BD}"/>
    <cellStyle name="SAPBEXexcGood2 4 3 4" xfId="11989" xr:uid="{10B6C21C-F230-4FBD-B225-C569384818DF}"/>
    <cellStyle name="SAPBEXexcGood2 4 4" xfId="2819" xr:uid="{0760D80C-36AF-462C-9659-4540879E4CF5}"/>
    <cellStyle name="SAPBEXexcGood2 4 4 2" xfId="7060" xr:uid="{0084C364-E1AE-4458-91FA-C8CEFAF5F030}"/>
    <cellStyle name="SAPBEXexcGood2 4 4 3" xfId="8172" xr:uid="{161E5BC2-2774-4B21-8CD2-928E1993FC35}"/>
    <cellStyle name="SAPBEXexcGood2 4 4 4" xfId="10167" xr:uid="{4BF8D282-D1B2-4493-B86C-35AEE8D0EFB8}"/>
    <cellStyle name="SAPBEXexcGood2 4 5" xfId="5762" xr:uid="{0F47F55D-AC00-4E6C-8DF1-CF4F80C5175D}"/>
    <cellStyle name="SAPBEXexcGood2 4 6" xfId="5187" xr:uid="{1FB7DDDC-C0E1-402C-94AF-B1E464598A1B}"/>
    <cellStyle name="SAPBEXexcGood2 4 7" xfId="9399" xr:uid="{E4A89195-0FC5-49EE-8C8C-BC6C1EBB527B}"/>
    <cellStyle name="SAPBEXexcGood2 4 8" xfId="13354" xr:uid="{6D420ED0-4D3F-4BF8-88A5-FDF9BF01DDEE}"/>
    <cellStyle name="SAPBEXexcGood2 5" xfId="1496" xr:uid="{7A330F19-9EBE-4E9C-B60F-D24B2A7CCAD9}"/>
    <cellStyle name="SAPBEXexcGood2 5 2" xfId="1497" xr:uid="{AA15752D-AA3F-44D1-89DA-F9190EB7EE00}"/>
    <cellStyle name="SAPBEXexcGood2 5 2 2" xfId="2822" xr:uid="{ECBFF7CB-EEEF-4033-993E-3AA325FAA076}"/>
    <cellStyle name="SAPBEXexcGood2 5 2 2 2" xfId="7063" xr:uid="{F3410C69-F617-4616-BF65-6AEFF70B71B0}"/>
    <cellStyle name="SAPBEXexcGood2 5 2 2 3" xfId="8175" xr:uid="{1C7A2651-250B-4EDF-A567-7CDD1146F8F2}"/>
    <cellStyle name="SAPBEXexcGood2 5 2 2 4" xfId="12902" xr:uid="{0264C2E7-3806-4EFD-A9BE-C7C7F461D834}"/>
    <cellStyle name="SAPBEXexcGood2 5 2 3" xfId="5765" xr:uid="{C9B9D959-8812-4E1F-BA9D-91D175C030EF}"/>
    <cellStyle name="SAPBEXexcGood2 5 2 4" xfId="5184" xr:uid="{8F3F8A27-C225-4BF5-835C-962A33BF4683}"/>
    <cellStyle name="SAPBEXexcGood2 5 2 5" xfId="4718" xr:uid="{8241C847-2E6A-4BDA-BBE4-540833DF321B}"/>
    <cellStyle name="SAPBEXexcGood2 5 2 6" xfId="13351" xr:uid="{47A9C37F-D174-4DA5-9B31-4B60B2C05ADF}"/>
    <cellStyle name="SAPBEXexcGood2 5 3" xfId="4148" xr:uid="{8D06AED4-A953-461D-B049-2BA804B3FE19}"/>
    <cellStyle name="SAPBEXexcGood2 5 3 2" xfId="4318" xr:uid="{638F3E13-D2EA-424E-8E85-1C7A0F29F516}"/>
    <cellStyle name="SAPBEXexcGood2 5 3 2 2" xfId="8552" xr:uid="{B89FF789-DD51-4242-A56E-7F469C0F7116}"/>
    <cellStyle name="SAPBEXexcGood2 5 3 2 3" xfId="10995" xr:uid="{A80C1DC7-481F-415A-B66C-1AEF6ED8CFEB}"/>
    <cellStyle name="SAPBEXexcGood2 5 3 2 4" xfId="12422" xr:uid="{BF7F37B4-644F-4361-8659-68300020869E}"/>
    <cellStyle name="SAPBEXexcGood2 5 3 2 5" xfId="12125" xr:uid="{182F6373-DEE0-4B67-BD88-E5E7E07403CD}"/>
    <cellStyle name="SAPBEXexcGood2 5 3 3" xfId="8384" xr:uid="{9C9B3E04-977C-4A83-8529-2BD09A8E6B8F}"/>
    <cellStyle name="SAPBEXexcGood2 5 3 4" xfId="10830" xr:uid="{72274CF0-BFCA-4FB1-8EFB-25BB510377FE}"/>
    <cellStyle name="SAPBEXexcGood2 5 3 5" xfId="12257" xr:uid="{9B8F0378-0484-4A9A-B542-574B340B009D}"/>
    <cellStyle name="SAPBEXexcGood2 5 3 6" xfId="11990" xr:uid="{49A52435-69F0-4764-B7BD-BA777A828B3F}"/>
    <cellStyle name="SAPBEXexcGood2 5 4" xfId="2821" xr:uid="{78330AE7-4025-4BD5-83EC-71FA10490B4F}"/>
    <cellStyle name="SAPBEXexcGood2 5 4 2" xfId="7062" xr:uid="{B4DCC290-8E61-4EB1-9F95-9CFFB81D92CE}"/>
    <cellStyle name="SAPBEXexcGood2 5 4 3" xfId="8174" xr:uid="{A0765769-DF82-433B-86D3-71E6CD13C1B8}"/>
    <cellStyle name="SAPBEXexcGood2 5 4 4" xfId="10166" xr:uid="{FB69363C-974E-40F3-8E98-F4FFF110BC46}"/>
    <cellStyle name="SAPBEXexcGood2 5 5" xfId="5764" xr:uid="{81130CBA-A5E8-4911-88A4-AB0565CC0EDA}"/>
    <cellStyle name="SAPBEXexcGood2 5 6" xfId="5185" xr:uid="{11A07AAF-B1A3-4CC0-9F5E-607BDB5496F3}"/>
    <cellStyle name="SAPBEXexcGood2 5 7" xfId="4717" xr:uid="{183FA690-8108-4092-B5B0-B69D7AFFF5F7}"/>
    <cellStyle name="SAPBEXexcGood2 5 8" xfId="12624" xr:uid="{00706475-AD7E-4B52-9892-288D820992A0}"/>
    <cellStyle name="SAPBEXexcGood2 6" xfId="1498" xr:uid="{84EF7455-39F2-49AB-BC74-75580346B8A9}"/>
    <cellStyle name="SAPBEXexcGood2 6 2" xfId="1499" xr:uid="{08D4D0DC-5551-4837-9DB8-7C48405CCEE3}"/>
    <cellStyle name="SAPBEXexcGood2 6 2 2" xfId="2824" xr:uid="{F8EA43E4-84F3-47EC-A9E0-DE984F212833}"/>
    <cellStyle name="SAPBEXexcGood2 6 2 2 2" xfId="7065" xr:uid="{38A5C49E-57C5-4299-A124-53B7861CAED1}"/>
    <cellStyle name="SAPBEXexcGood2 6 2 2 3" xfId="8177" xr:uid="{86A6D3B2-063D-4839-9EB7-7B2BF91F3B18}"/>
    <cellStyle name="SAPBEXexcGood2 6 2 2 4" xfId="12901" xr:uid="{B238A551-C2AF-4C0E-82DA-EC3AA3A5EE21}"/>
    <cellStyle name="SAPBEXexcGood2 6 2 3" xfId="5767" xr:uid="{C1E4ED24-493B-4E35-A4F7-77D5BE6BAD98}"/>
    <cellStyle name="SAPBEXexcGood2 6 2 4" xfId="5182" xr:uid="{B7203BDF-43B6-49A0-819B-2D8286009ED4}"/>
    <cellStyle name="SAPBEXexcGood2 6 2 5" xfId="4720" xr:uid="{38EF2D80-37EB-47AF-B0C4-1692A1A5C2BB}"/>
    <cellStyle name="SAPBEXexcGood2 6 2 6" xfId="12623" xr:uid="{6ADD7355-1842-493E-AE6E-498D046E2917}"/>
    <cellStyle name="SAPBEXexcGood2 6 3" xfId="4149" xr:uid="{34879084-3199-4569-A9C2-3D8B29F150CD}"/>
    <cellStyle name="SAPBEXexcGood2 6 3 2" xfId="4319" xr:uid="{94B6575C-41A2-4A26-BBBC-B21720ABB153}"/>
    <cellStyle name="SAPBEXexcGood2 6 3 2 2" xfId="8553" xr:uid="{16A87AAC-2FF7-4CFE-9B15-1C8A41B1F064}"/>
    <cellStyle name="SAPBEXexcGood2 6 3 2 3" xfId="10996" xr:uid="{2F67CDD1-1B47-42A3-80A6-0AD1F33858ED}"/>
    <cellStyle name="SAPBEXexcGood2 6 3 2 4" xfId="12423" xr:uid="{8315B664-0677-42A1-AA27-3054B44E64BF}"/>
    <cellStyle name="SAPBEXexcGood2 6 3 2 5" xfId="12126" xr:uid="{B344BBE6-806E-4EAF-8D3F-32DC70C7EF35}"/>
    <cellStyle name="SAPBEXexcGood2 6 3 3" xfId="8385" xr:uid="{27D04844-036E-466A-AC3F-031FB7485B3D}"/>
    <cellStyle name="SAPBEXexcGood2 6 3 4" xfId="10831" xr:uid="{73E40D12-D100-41C5-911A-5042E866569F}"/>
    <cellStyle name="SAPBEXexcGood2 6 3 5" xfId="12258" xr:uid="{382B9D3D-AA80-4DA9-93FE-EB7B2027443A}"/>
    <cellStyle name="SAPBEXexcGood2 6 3 6" xfId="11991" xr:uid="{2048C60E-CB08-4502-9B48-15862F1C551A}"/>
    <cellStyle name="SAPBEXexcGood2 6 4" xfId="2823" xr:uid="{5B215D39-0D18-4621-BF00-8EBD3775CE02}"/>
    <cellStyle name="SAPBEXexcGood2 6 4 2" xfId="7064" xr:uid="{A7DE18AD-DCD7-4883-AB5D-1B67A9E97E24}"/>
    <cellStyle name="SAPBEXexcGood2 6 4 3" xfId="8176" xr:uid="{4AE0609A-8707-4308-AD6E-A211F3925BAE}"/>
    <cellStyle name="SAPBEXexcGood2 6 4 4" xfId="10165" xr:uid="{9DAE2187-0D5A-44F9-8F22-B53077619A9E}"/>
    <cellStyle name="SAPBEXexcGood2 6 5" xfId="5766" xr:uid="{2819E342-37F2-426B-9725-D4BA8412F2A0}"/>
    <cellStyle name="SAPBEXexcGood2 6 6" xfId="5183" xr:uid="{20BAF950-7E96-4FD5-8FD5-A53A94E2ADEB}"/>
    <cellStyle name="SAPBEXexcGood2 6 7" xfId="4719" xr:uid="{C017C886-F1A3-4966-86F7-478CDE7A7CA7}"/>
    <cellStyle name="SAPBEXexcGood2 6 8" xfId="13352" xr:uid="{E0B149B3-53DE-47FD-AEFA-55DA206A7438}"/>
    <cellStyle name="SAPBEXexcGood2 7" xfId="1500" xr:uid="{5B45594B-9D21-4182-BD4D-4769F29B6DF5}"/>
    <cellStyle name="SAPBEXexcGood2 7 2" xfId="1501" xr:uid="{614FD885-0F00-4910-84A3-FA2B5CE6219C}"/>
    <cellStyle name="SAPBEXexcGood2 7 2 2" xfId="2826" xr:uid="{390F9148-FD1C-41C2-9F49-BEA8709346F7}"/>
    <cellStyle name="SAPBEXexcGood2 7 2 2 2" xfId="7067" xr:uid="{4AD9F702-67F4-4971-BA36-C9FC07B9BD0B}"/>
    <cellStyle name="SAPBEXexcGood2 7 2 2 3" xfId="8179" xr:uid="{7F9C4790-1617-434A-9F9A-46FD20FC5C66}"/>
    <cellStyle name="SAPBEXexcGood2 7 2 2 4" xfId="12900" xr:uid="{5F370DC3-E1C6-45DE-A61A-D2B459EA4D1F}"/>
    <cellStyle name="SAPBEXexcGood2 7 2 3" xfId="5769" xr:uid="{8A0D7EFB-445F-4263-96C0-A7C841506BE2}"/>
    <cellStyle name="SAPBEXexcGood2 7 2 4" xfId="5180" xr:uid="{2C076FD4-1B16-407C-94FF-8E91E144EDFA}"/>
    <cellStyle name="SAPBEXexcGood2 7 2 5" xfId="4722" xr:uid="{921040AF-5ED0-4AEC-B5E9-E23BE9E085B6}"/>
    <cellStyle name="SAPBEXexcGood2 7 2 6" xfId="13349" xr:uid="{1610ADC2-0CAD-4054-8414-0284D77BF227}"/>
    <cellStyle name="SAPBEXexcGood2 7 3" xfId="4150" xr:uid="{35E95233-6831-4D1D-A654-FEBACDA88125}"/>
    <cellStyle name="SAPBEXexcGood2 7 3 2" xfId="4320" xr:uid="{862B4212-D9A5-4A63-9029-9C52F94546F1}"/>
    <cellStyle name="SAPBEXexcGood2 7 3 2 2" xfId="8554" xr:uid="{097DA0F1-9843-487F-974B-DA79AB19D25B}"/>
    <cellStyle name="SAPBEXexcGood2 7 3 2 3" xfId="10997" xr:uid="{3F77C7A1-0CE3-409A-ABB3-CCEE341B115F}"/>
    <cellStyle name="SAPBEXexcGood2 7 3 2 4" xfId="12424" xr:uid="{804BE269-7267-45C1-9A84-DCC0B1954F4E}"/>
    <cellStyle name="SAPBEXexcGood2 7 3 2 5" xfId="12127" xr:uid="{E551C76D-B255-4CD4-AC11-158DA2C4FBF4}"/>
    <cellStyle name="SAPBEXexcGood2 7 3 3" xfId="8386" xr:uid="{E5A44CB7-66D1-43A2-9FE0-91C385035A10}"/>
    <cellStyle name="SAPBEXexcGood2 7 3 4" xfId="10832" xr:uid="{4AFB8B9B-7F43-4D06-8AE5-B4C21438B8DA}"/>
    <cellStyle name="SAPBEXexcGood2 7 3 5" xfId="12259" xr:uid="{4E3F0AC5-3ABC-495C-869C-1AD2B9C93CDA}"/>
    <cellStyle name="SAPBEXexcGood2 7 3 6" xfId="11992" xr:uid="{27B7397A-0BB8-4BD4-95CA-3B05899F8B6D}"/>
    <cellStyle name="SAPBEXexcGood2 7 4" xfId="2825" xr:uid="{27D867FF-38EC-439D-AF15-FD58D50D4934}"/>
    <cellStyle name="SAPBEXexcGood2 7 4 2" xfId="7066" xr:uid="{2300F298-5977-41A3-BE53-F200C1720DC9}"/>
    <cellStyle name="SAPBEXexcGood2 7 4 3" xfId="8178" xr:uid="{951AE11F-DBD8-4177-A7F5-0B74A9F93A5D}"/>
    <cellStyle name="SAPBEXexcGood2 7 4 4" xfId="10164" xr:uid="{290F4097-0819-4F30-A22C-58F006137D16}"/>
    <cellStyle name="SAPBEXexcGood2 7 5" xfId="5768" xr:uid="{178A824E-C456-4649-9BF5-E2AE112DF534}"/>
    <cellStyle name="SAPBEXexcGood2 7 6" xfId="5181" xr:uid="{81901CF4-FD11-4634-AAD4-7D39BF9D2C6D}"/>
    <cellStyle name="SAPBEXexcGood2 7 7" xfId="4721" xr:uid="{2B6C583F-6A7D-4981-B10C-4DADB101E704}"/>
    <cellStyle name="SAPBEXexcGood2 7 8" xfId="12622" xr:uid="{EE1AB55A-9938-4C20-9C09-E85FB2B24576}"/>
    <cellStyle name="SAPBEXexcGood2 8" xfId="1502" xr:uid="{EDD0F594-1DF4-49DA-9898-573816C7397A}"/>
    <cellStyle name="SAPBEXexcGood2 8 2" xfId="4151" xr:uid="{DBC45BC4-8C8F-4B45-8B79-2307E6EE66E4}"/>
    <cellStyle name="SAPBEXexcGood2 8 2 2" xfId="4321" xr:uid="{1BD9DAFE-812E-45B1-8F7D-1057C2B00BEE}"/>
    <cellStyle name="SAPBEXexcGood2 8 2 2 2" xfId="8555" xr:uid="{73C8E7DD-E2F6-42F0-9AA4-961F4F6AA1B0}"/>
    <cellStyle name="SAPBEXexcGood2 8 2 2 3" xfId="10998" xr:uid="{FAD9572D-486D-4A14-ADE7-5C2F3E0E9B70}"/>
    <cellStyle name="SAPBEXexcGood2 8 2 2 4" xfId="12425" xr:uid="{3EB1B4A4-29C3-41B6-A474-22FA06C84AD5}"/>
    <cellStyle name="SAPBEXexcGood2 8 2 2 5" xfId="12128" xr:uid="{F8FD6CDB-10AB-44E2-9FE5-11172B65BC07}"/>
    <cellStyle name="SAPBEXexcGood2 8 2 3" xfId="8387" xr:uid="{AEABBE9C-3220-46A5-88D7-A990CADAC805}"/>
    <cellStyle name="SAPBEXexcGood2 8 2 4" xfId="10833" xr:uid="{0D92EADE-2FC1-48FD-B50E-A880F4471DFA}"/>
    <cellStyle name="SAPBEXexcGood2 8 2 5" xfId="12260" xr:uid="{A8B18549-E65E-4947-8C16-C1E80B6970A9}"/>
    <cellStyle name="SAPBEXexcGood2 8 2 6" xfId="11993" xr:uid="{819DEF16-D8DB-427A-B6ED-DD2961018E5A}"/>
    <cellStyle name="SAPBEXexcGood2 8 3" xfId="2827" xr:uid="{CC94EF64-FF87-44D9-B439-371FCF3DCB5D}"/>
    <cellStyle name="SAPBEXexcGood2 8 3 2" xfId="7068" xr:uid="{AAE68601-0FC6-4BC8-829D-B0DFB431D955}"/>
    <cellStyle name="SAPBEXexcGood2 8 3 3" xfId="8180" xr:uid="{5CBF8C5C-8A80-4ECA-90D3-2C85AEF86D92}"/>
    <cellStyle name="SAPBEXexcGood2 8 3 4" xfId="10163" xr:uid="{AE1579E8-F5C4-4D98-9860-0272C02C312A}"/>
    <cellStyle name="SAPBEXexcGood2 8 4" xfId="5770" xr:uid="{3C517F7A-FF9F-4C1F-8B87-0A26DFB9F7A7}"/>
    <cellStyle name="SAPBEXexcGood2 8 5" xfId="5179" xr:uid="{EAF63E51-FEC7-4D3D-B70E-9B59ABF713D8}"/>
    <cellStyle name="SAPBEXexcGood2 8 6" xfId="4723" xr:uid="{4899F9C2-F25B-4910-9B74-5039A6831AE5}"/>
    <cellStyle name="SAPBEXexcGood2 8 7" xfId="13350" xr:uid="{40F75E57-916A-4E7E-8F50-53732CC80F79}"/>
    <cellStyle name="SAPBEXexcGood2 9" xfId="1503" xr:uid="{1526AE17-73AC-4403-A8A6-ADD0D7E329A3}"/>
    <cellStyle name="SAPBEXexcGood2 9 2" xfId="2828" xr:uid="{1F26EFE7-E034-455A-8710-BA92583DE452}"/>
    <cellStyle name="SAPBEXexcGood2 9 2 2" xfId="7069" xr:uid="{8EEDEAF3-AE29-4000-88CF-96FC95D57CE8}"/>
    <cellStyle name="SAPBEXexcGood2 9 2 3" xfId="8181" xr:uid="{A1A09C04-EBB1-41BD-AFAC-1D6BFDF28657}"/>
    <cellStyle name="SAPBEXexcGood2 9 2 4" xfId="5410" xr:uid="{74C4EC6F-C360-426E-AFD1-8CFFAA72E582}"/>
    <cellStyle name="SAPBEXexcGood2 9 3" xfId="5771" xr:uid="{F50E610B-E087-4935-A466-A85E82679973}"/>
    <cellStyle name="SAPBEXexcGood2 9 4" xfId="5178" xr:uid="{B8088B68-4A1C-43AF-80C6-3215605C0D3D}"/>
    <cellStyle name="SAPBEXexcGood2 9 5" xfId="4724" xr:uid="{5A9C9770-1878-467E-A06E-61A73941C94A}"/>
    <cellStyle name="SAPBEXexcGood2 9 6" xfId="12621" xr:uid="{2461BB90-2F03-4F7A-B854-4678FFAD031D}"/>
    <cellStyle name="SAPBEXexcGood2_Mesquite Solar 277 MW v1" xfId="1504" xr:uid="{7261B5BB-6E52-425F-8043-A6AA5ED970E4}"/>
    <cellStyle name="SAPBEXexcGood3" xfId="141" xr:uid="{65999BAE-5574-46BA-B062-0ED6DB0AEEF7}"/>
    <cellStyle name="SAPBEXexcGood3 10" xfId="1505" xr:uid="{AA50EE43-DB9C-4980-B0C7-3C4766540DA2}"/>
    <cellStyle name="SAPBEXexcGood3 10 2" xfId="2829" xr:uid="{F3A227DA-DF13-4CEA-844E-567A9DA1A557}"/>
    <cellStyle name="SAPBEXexcGood3 10 2 2" xfId="7070" xr:uid="{FAB87BFD-3017-461E-9B4F-E12ED1CAF324}"/>
    <cellStyle name="SAPBEXexcGood3 10 2 3" xfId="8182" xr:uid="{57E193D5-A723-40C1-9076-8B63DE2A77AB}"/>
    <cellStyle name="SAPBEXexcGood3 10 2 4" xfId="10162" xr:uid="{87C2431A-47CC-4F1D-AFD8-D4D94EAFA703}"/>
    <cellStyle name="SAPBEXexcGood3 10 3" xfId="5772" xr:uid="{3E6B63E9-E51A-485D-866E-A7CF25E0BB0D}"/>
    <cellStyle name="SAPBEXexcGood3 10 4" xfId="5177" xr:uid="{B4CF887B-A845-490C-A0FE-E7655C796490}"/>
    <cellStyle name="SAPBEXexcGood3 10 5" xfId="7896" xr:uid="{B87B5AC3-D78F-4EEB-8CDF-6B040C0FDDFD}"/>
    <cellStyle name="SAPBEXexcGood3 10 6" xfId="13348" xr:uid="{900F9472-6717-4EA4-8CD7-EC36AA4F9A2A}"/>
    <cellStyle name="SAPBEXexcGood3 11" xfId="1506" xr:uid="{46F560A5-0B3F-4665-BD73-F89CA0D8C1F7}"/>
    <cellStyle name="SAPBEXexcGood3 11 2" xfId="2830" xr:uid="{485A9EBB-658A-4355-89A1-9C5CCB87F0C7}"/>
    <cellStyle name="SAPBEXexcGood3 11 2 2" xfId="7071" xr:uid="{AC89F72B-E50A-47E8-8D10-E8789B522A97}"/>
    <cellStyle name="SAPBEXexcGood3 11 2 3" xfId="4397" xr:uid="{2F8BA963-4C96-4764-9B35-524915AEDE98}"/>
    <cellStyle name="SAPBEXexcGood3 11 2 4" xfId="10161" xr:uid="{2C5FF6C5-A509-4575-A5DC-743B505C3517}"/>
    <cellStyle name="SAPBEXexcGood3 11 3" xfId="5773" xr:uid="{3F3986F5-753A-45D8-94D5-5A74297DD276}"/>
    <cellStyle name="SAPBEXexcGood3 11 4" xfId="5176" xr:uid="{8BF5B676-7727-4B06-8D71-4EF82BDA3A38}"/>
    <cellStyle name="SAPBEXexcGood3 11 5" xfId="4725" xr:uid="{67D692E7-56D9-4341-95DA-070AF2FCAFB9}"/>
    <cellStyle name="SAPBEXexcGood3 11 6" xfId="12620" xr:uid="{ECE3FB9B-43EB-461C-9EC5-19797C6CEC02}"/>
    <cellStyle name="SAPBEXexcGood3 12" xfId="1507" xr:uid="{81335E4D-5096-4601-BACD-4F5CB88C7256}"/>
    <cellStyle name="SAPBEXexcGood3 12 2" xfId="2831" xr:uid="{B48B1D97-036B-4121-872E-CE90AAE05303}"/>
    <cellStyle name="SAPBEXexcGood3 12 2 2" xfId="7072" xr:uid="{07A3A9FB-00BB-4104-B94F-0319903409C3}"/>
    <cellStyle name="SAPBEXexcGood3 12 2 3" xfId="8183" xr:uid="{606D5EF3-0C26-4C27-B3AE-12F7A8BFD949}"/>
    <cellStyle name="SAPBEXexcGood3 12 2 4" xfId="10160" xr:uid="{D4186D70-BF6D-4726-AA63-4FA5032619A0}"/>
    <cellStyle name="SAPBEXexcGood3 12 3" xfId="5774" xr:uid="{1B07C2D4-D9E0-4460-A85D-DD9F9AFDBFA8}"/>
    <cellStyle name="SAPBEXexcGood3 12 4" xfId="5175" xr:uid="{9E6CF892-91F5-49A0-A9A5-C9075FB38A05}"/>
    <cellStyle name="SAPBEXexcGood3 12 5" xfId="9533" xr:uid="{13544FD9-C33B-45AA-A6C5-6383E760B645}"/>
    <cellStyle name="SAPBEXexcGood3 12 6" xfId="13347" xr:uid="{84E5C5D0-6C75-49A9-8642-D3CFC46C7495}"/>
    <cellStyle name="SAPBEXexcGood3 13" xfId="1508" xr:uid="{3C8421F8-41CD-4D2D-A872-ED75C5EBD8FE}"/>
    <cellStyle name="SAPBEXexcGood3 13 2" xfId="2832" xr:uid="{1DBA5248-A276-43A5-9C06-55A78AF6ADB2}"/>
    <cellStyle name="SAPBEXexcGood3 13 2 2" xfId="7073" xr:uid="{A5883774-752C-4665-AB89-13488AA84445}"/>
    <cellStyle name="SAPBEXexcGood3 13 2 3" xfId="8184" xr:uid="{A2B5A527-48D2-41DE-BDAF-65218C1A4290}"/>
    <cellStyle name="SAPBEXexcGood3 13 2 4" xfId="11899" xr:uid="{729F7252-130A-4455-8E9A-1C6F69500173}"/>
    <cellStyle name="SAPBEXexcGood3 13 3" xfId="5775" xr:uid="{264E7133-4571-42F3-B4DC-99B1D772D64D}"/>
    <cellStyle name="SAPBEXexcGood3 13 4" xfId="5174" xr:uid="{A024E932-FC91-49A6-91A4-481602671EFA}"/>
    <cellStyle name="SAPBEXexcGood3 13 5" xfId="10772" xr:uid="{E5F68F84-A4F8-4AE1-B14D-EAA2E4C16803}"/>
    <cellStyle name="SAPBEXexcGood3 13 6" xfId="12619" xr:uid="{E63BF94A-43CE-4FE4-A775-A1A130412326}"/>
    <cellStyle name="SAPBEXexcGood3 14" xfId="1509" xr:uid="{B547147F-01AD-4494-A240-1FB0EDDC610A}"/>
    <cellStyle name="SAPBEXexcGood3 14 2" xfId="2833" xr:uid="{13DE1461-8A25-47B1-9F61-C514459ECFE6}"/>
    <cellStyle name="SAPBEXexcGood3 14 2 2" xfId="7074" xr:uid="{F15948A0-30DE-4C0A-AD03-3FD0163C4C1B}"/>
    <cellStyle name="SAPBEXexcGood3 14 2 3" xfId="8185" xr:uid="{BECAFF6E-4907-4B94-9D1A-8A8E948DC7D3}"/>
    <cellStyle name="SAPBEXexcGood3 14 2 4" xfId="10159" xr:uid="{EE196330-2AA6-428A-B465-1CE74465753F}"/>
    <cellStyle name="SAPBEXexcGood3 14 3" xfId="5776" xr:uid="{32EED986-B74F-40AE-8A22-82164E596A45}"/>
    <cellStyle name="SAPBEXexcGood3 14 4" xfId="5173" xr:uid="{00755EF9-977D-4F68-9206-673458310EB3}"/>
    <cellStyle name="SAPBEXexcGood3 14 5" xfId="9419" xr:uid="{529B6557-3E2E-4D11-A48D-9DBF6F56C396}"/>
    <cellStyle name="SAPBEXexcGood3 14 6" xfId="13345" xr:uid="{5981A30B-AA8F-436E-97AF-734CED56D821}"/>
    <cellStyle name="SAPBEXexcGood3 15" xfId="1510" xr:uid="{60A755BB-0DA6-4CE2-8F7B-F712555A4932}"/>
    <cellStyle name="SAPBEXexcGood3 15 2" xfId="2834" xr:uid="{3978A52E-DD34-4EB7-BFE7-6874F4A4E118}"/>
    <cellStyle name="SAPBEXexcGood3 15 2 2" xfId="7075" xr:uid="{7301D2D7-8CAC-4A50-AEAD-9B6BEA4200B9}"/>
    <cellStyle name="SAPBEXexcGood3 15 2 3" xfId="8186" xr:uid="{D34B6E3F-6ED0-4F46-9E1D-9515555766C8}"/>
    <cellStyle name="SAPBEXexcGood3 15 2 4" xfId="9473" xr:uid="{F572404A-A55F-4589-80D8-82B518D2EAA8}"/>
    <cellStyle name="SAPBEXexcGood3 15 3" xfId="5777" xr:uid="{754B94E3-4507-40C6-86DC-30A056077CC3}"/>
    <cellStyle name="SAPBEXexcGood3 15 4" xfId="5172" xr:uid="{D1BD3931-C2DB-47D7-BFED-D98598DEAFF0}"/>
    <cellStyle name="SAPBEXexcGood3 15 5" xfId="9512" xr:uid="{B6D41640-5B6F-438C-A46D-DE0CC689DF25}"/>
    <cellStyle name="SAPBEXexcGood3 15 6" xfId="13346" xr:uid="{D4D26EF0-3147-45F9-9936-DA4ED9CF5A45}"/>
    <cellStyle name="SAPBEXexcGood3 16" xfId="1511" xr:uid="{2D9D1EF2-101E-4D21-B769-4E5FA767D67F}"/>
    <cellStyle name="SAPBEXexcGood3 16 2" xfId="2835" xr:uid="{A35572ED-DAE8-46C1-9FC4-1FBD99FC0210}"/>
    <cellStyle name="SAPBEXexcGood3 16 2 2" xfId="7076" xr:uid="{64241433-DABF-4F6E-A1C4-215DFCAC6059}"/>
    <cellStyle name="SAPBEXexcGood3 16 2 3" xfId="8187" xr:uid="{19EC1759-F2E9-4557-A318-9D7F343C378F}"/>
    <cellStyle name="SAPBEXexcGood3 16 2 4" xfId="10158" xr:uid="{40DA7903-918E-4D32-BAC6-D3EFDA9ACA5E}"/>
    <cellStyle name="SAPBEXexcGood3 16 3" xfId="5778" xr:uid="{BF29B107-2917-4BFC-8DCA-9E3001B544AC}"/>
    <cellStyle name="SAPBEXexcGood3 16 4" xfId="5171" xr:uid="{CC418238-428C-4C81-B7A3-452B650C2A14}"/>
    <cellStyle name="SAPBEXexcGood3 16 5" xfId="8271" xr:uid="{E3B29CA7-B733-4088-9CC8-EBF2CDC8C0A2}"/>
    <cellStyle name="SAPBEXexcGood3 16 6" xfId="12618" xr:uid="{37677171-1DBD-43AA-A7DC-8F22BFED843A}"/>
    <cellStyle name="SAPBEXexcGood3 17" xfId="1512" xr:uid="{30EBFED8-7B6B-4140-910D-EE5DC28C1134}"/>
    <cellStyle name="SAPBEXexcGood3 17 2" xfId="2836" xr:uid="{3B11416E-F70C-4BF4-A0B9-14490B5ADC06}"/>
    <cellStyle name="SAPBEXexcGood3 17 2 2" xfId="7077" xr:uid="{8C06A693-55A4-405D-8C47-283EFEBB5B3E}"/>
    <cellStyle name="SAPBEXexcGood3 17 2 3" xfId="8188" xr:uid="{586D8B2F-5BC8-4834-A2F0-9D3834D80080}"/>
    <cellStyle name="SAPBEXexcGood3 17 2 4" xfId="10157" xr:uid="{B3523E71-79D5-441D-9E24-64555572D6A9}"/>
    <cellStyle name="SAPBEXexcGood3 17 3" xfId="5779" xr:uid="{66618B9A-A145-4F40-B8BC-A71F2B1FE32F}"/>
    <cellStyle name="SAPBEXexcGood3 17 4" xfId="5170" xr:uid="{B4BA3470-2F67-4273-9007-119C2534D215}"/>
    <cellStyle name="SAPBEXexcGood3 17 5" xfId="8272" xr:uid="{82058414-58A0-4B18-BE5B-1C1F9C820904}"/>
    <cellStyle name="SAPBEXexcGood3 17 6" xfId="12617" xr:uid="{7CEFDF76-5BC8-488A-BE9A-DFCDB451B928}"/>
    <cellStyle name="SAPBEXexcGood3 18" xfId="2459" xr:uid="{126E89CF-2A15-4F6E-92CB-080C12EFC051}"/>
    <cellStyle name="SAPBEXexcGood3 18 2" xfId="6700" xr:uid="{CB249DB6-1549-4958-B627-CC3476DB7952}"/>
    <cellStyle name="SAPBEXexcGood3 18 3" xfId="10460" xr:uid="{5191421C-25F7-4E68-A549-3E982E64B414}"/>
    <cellStyle name="SAPBEXexcGood3 18 4" xfId="13026" xr:uid="{D647420E-48FE-46BA-862A-4F388990718C}"/>
    <cellStyle name="SAPBEXexcGood3 19" xfId="4463" xr:uid="{AEB076E0-657D-4BB7-B962-930B0BFA6D74}"/>
    <cellStyle name="SAPBEXexcGood3 2" xfId="142" xr:uid="{00B79CA3-FCAD-4DE8-84B8-C7B913C838D0}"/>
    <cellStyle name="SAPBEXexcGood3 2 2" xfId="1513" xr:uid="{8460CE25-FAFB-4BCE-A3D2-811A9FEB60E9}"/>
    <cellStyle name="SAPBEXexcGood3 2 2 2" xfId="3688" xr:uid="{F606E4C4-B74B-41E7-9DAA-71EA81B165FD}"/>
    <cellStyle name="SAPBEXexcGood3 2 2 2 2" xfId="7929" xr:uid="{CC454C22-B2A4-4527-A164-CF4C44C48262}"/>
    <cellStyle name="SAPBEXexcGood3 2 2 2 3" xfId="11833" xr:uid="{378C69FC-0C02-4A91-A359-761D20F887A6}"/>
    <cellStyle name="SAPBEXexcGood3 2 2 2 4" xfId="13611" xr:uid="{3EFFCD08-FCA5-4FA2-9E43-599D7723C066}"/>
    <cellStyle name="SAPBEXexcGood3 2 2 3" xfId="2837" xr:uid="{1F384DEA-47EB-4436-B541-2CA565457081}"/>
    <cellStyle name="SAPBEXexcGood3 2 2 3 2" xfId="7078" xr:uid="{844D3225-E1AC-4C05-9603-DF00AB25124D}"/>
    <cellStyle name="SAPBEXexcGood3 2 2 3 3" xfId="8189" xr:uid="{99FEA077-D105-4C70-8ACD-A98FBB7BBCBA}"/>
    <cellStyle name="SAPBEXexcGood3 2 2 3 4" xfId="10156" xr:uid="{B7C6265E-6390-4CFC-8C94-255C1A3FCCB8}"/>
    <cellStyle name="SAPBEXexcGood3 2 2 4" xfId="5780" xr:uid="{7B43D994-9547-44F8-8CF4-3474E971B0FD}"/>
    <cellStyle name="SAPBEXexcGood3 2 2 5" xfId="5169" xr:uid="{4332FDCC-62F5-4671-85A8-D2A63A1C64DF}"/>
    <cellStyle name="SAPBEXexcGood3 2 2 6" xfId="8273" xr:uid="{A10D2023-3245-4BE9-915F-4B1E550CA6FB}"/>
    <cellStyle name="SAPBEXexcGood3 2 2 7" xfId="13343" xr:uid="{0440AF66-6C8C-46DB-B51D-BBBA950797F8}"/>
    <cellStyle name="SAPBEXexcGood3 2 3" xfId="3656" xr:uid="{F2CBE29C-7E80-47F0-9382-128F5E1C0629}"/>
    <cellStyle name="SAPBEXexcGood3 2 3 2" xfId="7897" xr:uid="{B2C543FB-9685-4995-990F-893118231972}"/>
    <cellStyle name="SAPBEXexcGood3 2 3 3" xfId="10370" xr:uid="{6B61B114-019D-4D66-8DB6-A516EB2DC557}"/>
    <cellStyle name="SAPBEXexcGood3 2 3 4" xfId="11804" xr:uid="{B47954F3-BB02-41DE-B657-271CB1A716D4}"/>
    <cellStyle name="SAPBEXexcGood3 2 3 5" xfId="11891" xr:uid="{ECE698FC-102B-4FED-ADEF-FEF1909E88F3}"/>
    <cellStyle name="SAPBEXexcGood3 2 4" xfId="4464" xr:uid="{0874EE9B-5DF4-49E2-BAF5-2D8C9F1F30DC}"/>
    <cellStyle name="SAPBEXexcGood3 2 5" xfId="5105" xr:uid="{ACFF8A68-C87C-4104-B553-1A4314C5EB46}"/>
    <cellStyle name="SAPBEXexcGood3 2 6" xfId="10344" xr:uid="{E8E501C4-E7E0-4FF9-B2B7-8642E32109D8}"/>
    <cellStyle name="SAPBEXexcGood3 2 7" xfId="13924" xr:uid="{B650E311-690C-4D98-86BE-445AFDA93298}"/>
    <cellStyle name="SAPBEXexcGood3 20" xfId="5106" xr:uid="{775E3210-8F7E-4FF4-9F74-DCE1F364C485}"/>
    <cellStyle name="SAPBEXexcGood3 21" xfId="10376" xr:uid="{5CFE4A80-22A6-4842-8218-6E0BD98EBD5B}"/>
    <cellStyle name="SAPBEXexcGood3 22" xfId="12861" xr:uid="{D0CDD7C4-3733-4661-B7CD-7C5A3951C191}"/>
    <cellStyle name="SAPBEXexcGood3 3" xfId="1514" xr:uid="{2BDABBC9-00A0-48B2-AE28-C77743CA1598}"/>
    <cellStyle name="SAPBEXexcGood3 3 2" xfId="1515" xr:uid="{4003FB7B-3880-43EA-8188-283153F7992B}"/>
    <cellStyle name="SAPBEXexcGood3 3 2 2" xfId="2839" xr:uid="{D5AA5B69-FD9D-4C8A-B603-3133E8580140}"/>
    <cellStyle name="SAPBEXexcGood3 3 2 2 2" xfId="7080" xr:uid="{563813BC-F36A-4AC5-AD86-52722A865E8C}"/>
    <cellStyle name="SAPBEXexcGood3 3 2 2 3" xfId="8191" xr:uid="{06C336C0-D8A2-4497-BD76-42762DD84BB6}"/>
    <cellStyle name="SAPBEXexcGood3 3 2 2 4" xfId="10154" xr:uid="{A2C911D7-D096-4B63-8648-7E66F9908507}"/>
    <cellStyle name="SAPBEXexcGood3 3 2 3" xfId="5782" xr:uid="{EB31C3C6-EF56-4B6D-838C-2F3910FAEFD3}"/>
    <cellStyle name="SAPBEXexcGood3 3 2 4" xfId="5167" xr:uid="{286A5ACE-B6F5-44FD-96CF-BDBEF49E18FB}"/>
    <cellStyle name="SAPBEXexcGood3 3 2 5" xfId="8275" xr:uid="{5F431056-593D-49D5-BDEC-D8FCEE4CB46E}"/>
    <cellStyle name="SAPBEXexcGood3 3 2 6" xfId="12616" xr:uid="{E9C81739-B28F-4AEE-8D03-1188D7FB654E}"/>
    <cellStyle name="SAPBEXexcGood3 3 3" xfId="2838" xr:uid="{890C6250-522A-46E0-A484-B00C17D708BD}"/>
    <cellStyle name="SAPBEXexcGood3 3 3 2" xfId="7079" xr:uid="{C1766833-83E1-4B18-B6DE-2AA0766D6872}"/>
    <cellStyle name="SAPBEXexcGood3 3 3 3" xfId="8190" xr:uid="{75E9AE76-B991-4414-81CB-651450578156}"/>
    <cellStyle name="SAPBEXexcGood3 3 3 4" xfId="10155" xr:uid="{1A5A22D7-7611-43B1-9652-73B9DCA1324C}"/>
    <cellStyle name="SAPBEXexcGood3 3 4" xfId="5781" xr:uid="{5142EE85-AB27-4EC4-A418-78BEEA2333C1}"/>
    <cellStyle name="SAPBEXexcGood3 3 5" xfId="5168" xr:uid="{D0BE1556-0739-4778-9F0F-7BF5E2108F6B}"/>
    <cellStyle name="SAPBEXexcGood3 3 6" xfId="8274" xr:uid="{13CA122D-365D-4E35-8D9D-83FC1A5DFDF1}"/>
    <cellStyle name="SAPBEXexcGood3 3 7" xfId="13344" xr:uid="{80C17A63-31C4-4173-BE71-4E6E4FC4B399}"/>
    <cellStyle name="SAPBEXexcGood3 4" xfId="1516" xr:uid="{B8483521-9F18-405A-8C89-2A9A108E3536}"/>
    <cellStyle name="SAPBEXexcGood3 4 2" xfId="1517" xr:uid="{EAABFEBA-ECC8-4BEB-9698-3A9BD9DEEEDE}"/>
    <cellStyle name="SAPBEXexcGood3 4 2 2" xfId="2841" xr:uid="{904FBDDE-921E-4D7B-94D8-F20115B37C5D}"/>
    <cellStyle name="SAPBEXexcGood3 4 2 2 2" xfId="7082" xr:uid="{4B3A7335-6612-40F4-B0EC-F240EA454508}"/>
    <cellStyle name="SAPBEXexcGood3 4 2 2 3" xfId="8193" xr:uid="{73B6576D-A904-41AB-977B-3AE23B32F6C5}"/>
    <cellStyle name="SAPBEXexcGood3 4 2 2 4" xfId="10151" xr:uid="{3EDB82F5-7EB3-48AF-A26C-B808A19CCFA5}"/>
    <cellStyle name="SAPBEXexcGood3 4 2 3" xfId="5784" xr:uid="{55E39B78-ADA4-4D04-8266-908C45061C2E}"/>
    <cellStyle name="SAPBEXexcGood3 4 2 4" xfId="5165" xr:uid="{D93A95AF-F750-4B61-B301-33CF883BB397}"/>
    <cellStyle name="SAPBEXexcGood3 4 2 5" xfId="8277" xr:uid="{D5014B52-0CFF-4C1F-B259-71303133C9B8}"/>
    <cellStyle name="SAPBEXexcGood3 4 2 6" xfId="13341" xr:uid="{4E7A1A27-67ED-40BC-9D70-AEEAD70066B8}"/>
    <cellStyle name="SAPBEXexcGood3 4 3" xfId="4152" xr:uid="{CFD3E4ED-905C-43B3-A69A-039C55D30DF5}"/>
    <cellStyle name="SAPBEXexcGood3 4 3 2" xfId="8388" xr:uid="{DFA4526F-A643-41CF-9A45-62A89271D601}"/>
    <cellStyle name="SAPBEXexcGood3 4 3 3" xfId="12261" xr:uid="{6D361D93-5857-4E75-8960-B0D76E68EE18}"/>
    <cellStyle name="SAPBEXexcGood3 4 3 4" xfId="11994" xr:uid="{06F6CB17-6E94-4669-A61D-0224F01090A8}"/>
    <cellStyle name="SAPBEXexcGood3 4 4" xfId="2840" xr:uid="{7748184A-11A0-4A18-927C-999316E85522}"/>
    <cellStyle name="SAPBEXexcGood3 4 4 2" xfId="7081" xr:uid="{27424BD3-BE04-4928-8F74-D104051A4200}"/>
    <cellStyle name="SAPBEXexcGood3 4 4 3" xfId="8192" xr:uid="{62BF99EA-ACA8-4C64-AFB5-73059CDFAEA9}"/>
    <cellStyle name="SAPBEXexcGood3 4 4 4" xfId="13948" xr:uid="{466ED254-0569-4FC4-9A02-90BE6DB2478F}"/>
    <cellStyle name="SAPBEXexcGood3 4 5" xfId="5783" xr:uid="{CDE5A50D-0C12-475E-9104-173A47809D0E}"/>
    <cellStyle name="SAPBEXexcGood3 4 6" xfId="5166" xr:uid="{5E09C3EC-D48B-4268-BA6D-8C212E074D32}"/>
    <cellStyle name="SAPBEXexcGood3 4 7" xfId="8276" xr:uid="{A7D36F44-0AA0-4EFF-BEE7-A16C20F30A59}"/>
    <cellStyle name="SAPBEXexcGood3 4 8" xfId="12615" xr:uid="{984F1749-5D9B-4F7E-AEE4-4D9694DF3ABA}"/>
    <cellStyle name="SAPBEXexcGood3 5" xfId="1518" xr:uid="{B0FB476C-267D-4C1C-B783-2FAE6C697FA2}"/>
    <cellStyle name="SAPBEXexcGood3 5 2" xfId="1519" xr:uid="{B1A2F65D-3478-406C-B0BB-91F6E8CCDA73}"/>
    <cellStyle name="SAPBEXexcGood3 5 2 2" xfId="2843" xr:uid="{B86471AF-BF5B-4AF6-95F7-4C1E0D260F33}"/>
    <cellStyle name="SAPBEXexcGood3 5 2 2 2" xfId="7084" xr:uid="{2B9404EF-BBE3-4D7B-8995-093DC82E6381}"/>
    <cellStyle name="SAPBEXexcGood3 5 2 2 3" xfId="8195" xr:uid="{A7104142-7AC1-4244-95B9-B0C213417AAB}"/>
    <cellStyle name="SAPBEXexcGood3 5 2 2 4" xfId="10149" xr:uid="{625DDEBD-BAF9-4B1F-A02C-91E70AC8B763}"/>
    <cellStyle name="SAPBEXexcGood3 5 2 3" xfId="5786" xr:uid="{4CF14334-6853-4713-81F5-C5432909C13A}"/>
    <cellStyle name="SAPBEXexcGood3 5 2 4" xfId="5163" xr:uid="{56FCA7DE-2050-4929-BBD3-01E7CF0D2CF8}"/>
    <cellStyle name="SAPBEXexcGood3 5 2 5" xfId="8278" xr:uid="{00948FF1-8EE5-4E48-8892-9F9858137A0B}"/>
    <cellStyle name="SAPBEXexcGood3 5 2 6" xfId="12614" xr:uid="{E70E6B3D-5A19-49A8-B8AF-118AA71655D8}"/>
    <cellStyle name="SAPBEXexcGood3 5 3" xfId="4153" xr:uid="{1B3D4F50-E59C-4FCC-9BBC-4D0C272586D6}"/>
    <cellStyle name="SAPBEXexcGood3 5 3 2" xfId="4322" xr:uid="{5F728426-E353-4AAE-8B44-1DEDCF7AB829}"/>
    <cellStyle name="SAPBEXexcGood3 5 3 2 2" xfId="8556" xr:uid="{204D0368-D76A-4B46-AC5C-8F33EB7C5358}"/>
    <cellStyle name="SAPBEXexcGood3 5 3 2 3" xfId="10999" xr:uid="{58FBD147-4064-42DA-8E57-B4289BEBBF09}"/>
    <cellStyle name="SAPBEXexcGood3 5 3 2 4" xfId="12426" xr:uid="{BDB4111B-D283-4D1E-9358-ED9040C305D2}"/>
    <cellStyle name="SAPBEXexcGood3 5 3 2 5" xfId="10365" xr:uid="{88FEA341-43EB-4BF6-B734-785F4E13F72A}"/>
    <cellStyle name="SAPBEXexcGood3 5 3 3" xfId="8389" xr:uid="{8F6492D6-7BC8-4D78-82E9-A3A7AD02B639}"/>
    <cellStyle name="SAPBEXexcGood3 5 3 4" xfId="10835" xr:uid="{9BBC56A1-27DE-473A-8AD5-68B905427202}"/>
    <cellStyle name="SAPBEXexcGood3 5 3 5" xfId="12262" xr:uid="{7E6DD1C5-87D0-429B-A5FB-F7471D43745F}"/>
    <cellStyle name="SAPBEXexcGood3 5 3 6" xfId="11995" xr:uid="{BC270F00-C1DB-4B32-B846-AE43A81204E2}"/>
    <cellStyle name="SAPBEXexcGood3 5 4" xfId="2842" xr:uid="{F8D3BE43-1D07-455D-BCF0-DF6BBC2BCEAE}"/>
    <cellStyle name="SAPBEXexcGood3 5 4 2" xfId="7083" xr:uid="{EC18267B-11EC-4D23-B091-6392706DF0FB}"/>
    <cellStyle name="SAPBEXexcGood3 5 4 3" xfId="8194" xr:uid="{5F944EF4-A7BA-48F6-A3FB-C6511F7CB813}"/>
    <cellStyle name="SAPBEXexcGood3 5 4 4" xfId="10150" xr:uid="{C36056E7-3369-4643-ABBD-DF7D634DAAF9}"/>
    <cellStyle name="SAPBEXexcGood3 5 5" xfId="5785" xr:uid="{7DEDBBB9-8354-4C1E-8D57-5E06539F309A}"/>
    <cellStyle name="SAPBEXexcGood3 5 6" xfId="5164" xr:uid="{1F739CEF-B50B-47F6-93C8-20F294F2C797}"/>
    <cellStyle name="SAPBEXexcGood3 5 7" xfId="4407" xr:uid="{B138D957-0561-4253-9EF6-8F33A852DCC4}"/>
    <cellStyle name="SAPBEXexcGood3 5 8" xfId="13342" xr:uid="{4A062C5C-8332-456C-871A-2C7FC2FC0AD6}"/>
    <cellStyle name="SAPBEXexcGood3 6" xfId="1520" xr:uid="{2E253B0C-8715-43FE-B157-6680F0BCD3C4}"/>
    <cellStyle name="SAPBEXexcGood3 6 2" xfId="1521" xr:uid="{3A8CE30E-A710-4DA9-B7D2-1FEB4989D605}"/>
    <cellStyle name="SAPBEXexcGood3 6 2 2" xfId="2845" xr:uid="{FAFB6457-3738-4DBF-A8FB-1E9541293081}"/>
    <cellStyle name="SAPBEXexcGood3 6 2 2 2" xfId="7086" xr:uid="{5EAE0A13-1E49-423D-B55B-76474EEB9345}"/>
    <cellStyle name="SAPBEXexcGood3 6 2 2 3" xfId="8197" xr:uid="{BE229AB3-4C95-441C-96EE-9491951B0CD9}"/>
    <cellStyle name="SAPBEXexcGood3 6 2 2 4" xfId="10147" xr:uid="{04150F54-A55C-4107-9A56-C49A1549F1B2}"/>
    <cellStyle name="SAPBEXexcGood3 6 2 3" xfId="5788" xr:uid="{65AABED6-2B0A-406C-93DE-77CC493AC7C4}"/>
    <cellStyle name="SAPBEXexcGood3 6 2 4" xfId="5161" xr:uid="{2D976FF2-8B85-4BF2-AEFA-DB510A2C3777}"/>
    <cellStyle name="SAPBEXexcGood3 6 2 5" xfId="8280" xr:uid="{08132B16-E521-4A68-A382-C4E2B803B38B}"/>
    <cellStyle name="SAPBEXexcGood3 6 2 6" xfId="13339" xr:uid="{AC84F6BF-B050-463D-8735-8FB43D642FAC}"/>
    <cellStyle name="SAPBEXexcGood3 6 3" xfId="4154" xr:uid="{61F7BB3E-3A6F-48FA-9CF3-D79446C7CEA0}"/>
    <cellStyle name="SAPBEXexcGood3 6 3 2" xfId="4323" xr:uid="{B88957F0-C967-495E-BF13-A4D174AB8C76}"/>
    <cellStyle name="SAPBEXexcGood3 6 3 2 2" xfId="8557" xr:uid="{E35AE4D5-4C30-4C53-9EE9-6096B893EAED}"/>
    <cellStyle name="SAPBEXexcGood3 6 3 2 3" xfId="11000" xr:uid="{8D8E54EA-D4AC-40E7-A461-E43CD268EBE8}"/>
    <cellStyle name="SAPBEXexcGood3 6 3 2 4" xfId="12427" xr:uid="{21EB64A7-99B0-45A9-B6FE-9EDB0765F86C}"/>
    <cellStyle name="SAPBEXexcGood3 6 3 2 5" xfId="14007" xr:uid="{B5ABBD02-918A-4805-9110-49FE3682CC02}"/>
    <cellStyle name="SAPBEXexcGood3 6 3 3" xfId="8390" xr:uid="{78146879-DA64-4212-831A-832D5326EC8A}"/>
    <cellStyle name="SAPBEXexcGood3 6 3 4" xfId="10836" xr:uid="{D608C3B4-25B3-4A98-BE2F-906075BE381C}"/>
    <cellStyle name="SAPBEXexcGood3 6 3 5" xfId="12263" xr:uid="{E1CA333B-B988-494B-AC86-8D2259231776}"/>
    <cellStyle name="SAPBEXexcGood3 6 3 6" xfId="11996" xr:uid="{F9B6D6EC-45AA-483B-9A75-490F33C9DB03}"/>
    <cellStyle name="SAPBEXexcGood3 6 4" xfId="2844" xr:uid="{1322EF11-9385-44CC-B291-6928111CEB45}"/>
    <cellStyle name="SAPBEXexcGood3 6 4 2" xfId="7085" xr:uid="{A00CC00C-A358-4047-8029-0EF179FBC3E0}"/>
    <cellStyle name="SAPBEXexcGood3 6 4 3" xfId="8196" xr:uid="{882F5708-7D93-4531-B437-9640228A455F}"/>
    <cellStyle name="SAPBEXexcGood3 6 4 4" xfId="10148" xr:uid="{C1BFA637-3DC4-400E-9850-24A6A245968F}"/>
    <cellStyle name="SAPBEXexcGood3 6 5" xfId="5787" xr:uid="{9D052067-CB0F-4E8F-A9CD-A550494FE96B}"/>
    <cellStyle name="SAPBEXexcGood3 6 6" xfId="5162" xr:uid="{9402322D-B4C4-423D-B9D9-FF50180A295B}"/>
    <cellStyle name="SAPBEXexcGood3 6 7" xfId="8279" xr:uid="{60DC0CB8-88D0-47E5-98D7-BB256F3A1077}"/>
    <cellStyle name="SAPBEXexcGood3 6 8" xfId="12613" xr:uid="{F80038D0-89B8-4850-9FFE-D51C8F808732}"/>
    <cellStyle name="SAPBEXexcGood3 7" xfId="1522" xr:uid="{89F7E935-88EC-495A-9235-D23C6098C8E7}"/>
    <cellStyle name="SAPBEXexcGood3 7 2" xfId="1523" xr:uid="{685B4E93-E549-480D-8FC4-A8523059B1A0}"/>
    <cellStyle name="SAPBEXexcGood3 7 2 2" xfId="2847" xr:uid="{D157BEB8-B2A0-41C1-A324-9425AD21E226}"/>
    <cellStyle name="SAPBEXexcGood3 7 2 2 2" xfId="7088" xr:uid="{37B32140-4D71-46F1-84D1-190ACEB7BB06}"/>
    <cellStyle name="SAPBEXexcGood3 7 2 2 3" xfId="8199" xr:uid="{097C43F4-3839-4A4A-A4DC-8EB6206CD076}"/>
    <cellStyle name="SAPBEXexcGood3 7 2 2 4" xfId="10424" xr:uid="{6BF20665-C7FE-4DAC-80AF-E0D8FEA0C06A}"/>
    <cellStyle name="SAPBEXexcGood3 7 2 3" xfId="5790" xr:uid="{EF01B19D-7D73-41A3-9A14-D49C2D2FF881}"/>
    <cellStyle name="SAPBEXexcGood3 7 2 4" xfId="5159" xr:uid="{115B2B06-5EE8-4E17-8883-D39FD6C1C543}"/>
    <cellStyle name="SAPBEXexcGood3 7 2 5" xfId="8282" xr:uid="{7AA20234-D00F-4560-8FF6-1D9E39D19266}"/>
    <cellStyle name="SAPBEXexcGood3 7 2 6" xfId="12612" xr:uid="{2FED481E-2B9B-49CB-AC75-3201A45EBFD0}"/>
    <cellStyle name="SAPBEXexcGood3 7 3" xfId="4155" xr:uid="{ED3144F2-D57B-4594-A137-9B8AE48B5667}"/>
    <cellStyle name="SAPBEXexcGood3 7 3 2" xfId="4324" xr:uid="{D2CA6713-C043-4039-883C-1B93311769B1}"/>
    <cellStyle name="SAPBEXexcGood3 7 3 2 2" xfId="8558" xr:uid="{175FC9D0-83B3-4E84-8495-31E344D3117F}"/>
    <cellStyle name="SAPBEXexcGood3 7 3 2 3" xfId="11001" xr:uid="{245B9044-36C5-4BE7-A3E3-276AA2CF20B2}"/>
    <cellStyle name="SAPBEXexcGood3 7 3 2 4" xfId="12428" xr:uid="{7E57B8E9-9EC1-4189-BDCD-47872A5369D3}"/>
    <cellStyle name="SAPBEXexcGood3 7 3 2 5" xfId="14008" xr:uid="{7ECDCDDD-027A-45FD-BF6A-7EDDDE2A90E6}"/>
    <cellStyle name="SAPBEXexcGood3 7 3 3" xfId="8391" xr:uid="{2A02DA0D-00E8-4AB7-8FE2-C73A8E02FEFD}"/>
    <cellStyle name="SAPBEXexcGood3 7 3 4" xfId="10837" xr:uid="{BA21567E-4C89-4EBF-B1E1-9F2EB8232BC8}"/>
    <cellStyle name="SAPBEXexcGood3 7 3 5" xfId="12264" xr:uid="{91BB384E-EC97-4BC0-AD5B-72E36E2427D9}"/>
    <cellStyle name="SAPBEXexcGood3 7 3 6" xfId="11997" xr:uid="{EEA5C47C-1480-4DDD-B6B9-59ABB511E072}"/>
    <cellStyle name="SAPBEXexcGood3 7 4" xfId="2846" xr:uid="{680F09BD-795A-4EE7-BDFA-ACAB27167890}"/>
    <cellStyle name="SAPBEXexcGood3 7 4 2" xfId="7087" xr:uid="{8A610E64-F901-49C3-AF2E-B403624E7AFE}"/>
    <cellStyle name="SAPBEXexcGood3 7 4 3" xfId="8198" xr:uid="{C7E0250D-4068-4654-B7F5-ADB122828ECC}"/>
    <cellStyle name="SAPBEXexcGood3 7 4 4" xfId="10146" xr:uid="{832C8588-A48A-47C7-B9CC-FDA30C63645A}"/>
    <cellStyle name="SAPBEXexcGood3 7 5" xfId="5789" xr:uid="{D7D20AE3-394B-4F88-97D4-1848D90E18A6}"/>
    <cellStyle name="SAPBEXexcGood3 7 6" xfId="5160" xr:uid="{7A0959FD-0B43-4B6B-A723-11C338800EE5}"/>
    <cellStyle name="SAPBEXexcGood3 7 7" xfId="8281" xr:uid="{89C49278-7EEA-49BA-8EAB-BF795282463B}"/>
    <cellStyle name="SAPBEXexcGood3 7 8" xfId="13340" xr:uid="{68FED940-AF87-4C94-A4EA-5267A7CADA4A}"/>
    <cellStyle name="SAPBEXexcGood3 8" xfId="1524" xr:uid="{D10247FE-968B-43D3-A27B-818ACBDAF1AB}"/>
    <cellStyle name="SAPBEXexcGood3 8 2" xfId="4156" xr:uid="{206C110C-7935-463E-B524-4ADB7D7076A9}"/>
    <cellStyle name="SAPBEXexcGood3 8 2 2" xfId="4325" xr:uid="{511F2EC7-DB1E-4A26-932A-93BAD9DA90DB}"/>
    <cellStyle name="SAPBEXexcGood3 8 2 2 2" xfId="8559" xr:uid="{9884AFA0-D098-4E43-B956-56A1A111CEA3}"/>
    <cellStyle name="SAPBEXexcGood3 8 2 2 3" xfId="11002" xr:uid="{502B84F9-378B-4101-BEEB-9221CA9EE2E6}"/>
    <cellStyle name="SAPBEXexcGood3 8 2 2 4" xfId="12429" xr:uid="{5F039A74-1156-438A-A50C-519194E6B0D3}"/>
    <cellStyle name="SAPBEXexcGood3 8 2 2 5" xfId="14009" xr:uid="{2FDE6105-3B48-4FB2-9C35-E200D903235D}"/>
    <cellStyle name="SAPBEXexcGood3 8 2 3" xfId="8392" xr:uid="{83F9FC39-F62B-4001-BCDE-EF60C2000EE9}"/>
    <cellStyle name="SAPBEXexcGood3 8 2 4" xfId="10838" xr:uid="{B2BE12C4-71C7-4BD4-89D4-BBE3F7F17025}"/>
    <cellStyle name="SAPBEXexcGood3 8 2 5" xfId="12265" xr:uid="{B4CD0599-2DA7-477E-B2C0-7A8B988FD630}"/>
    <cellStyle name="SAPBEXexcGood3 8 2 6" xfId="11998" xr:uid="{4749BD9D-A8D6-4886-880E-E6C571BEE7BE}"/>
    <cellStyle name="SAPBEXexcGood3 8 3" xfId="2848" xr:uid="{CBA5D0CB-F75F-4935-AA6D-10F7CCC3FC2F}"/>
    <cellStyle name="SAPBEXexcGood3 8 3 2" xfId="7089" xr:uid="{87AE4484-DC81-43DF-9F7E-0E3C3D898FB9}"/>
    <cellStyle name="SAPBEXexcGood3 8 3 3" xfId="4398" xr:uid="{D784F73B-6C75-4464-9C4F-B344618F38A8}"/>
    <cellStyle name="SAPBEXexcGood3 8 3 4" xfId="10425" xr:uid="{185AA4EF-2A0C-4122-8FB0-D642731959C3}"/>
    <cellStyle name="SAPBEXexcGood3 8 4" xfId="5791" xr:uid="{2E9F5B93-4F91-4178-9E9C-64DC5EAE4D7B}"/>
    <cellStyle name="SAPBEXexcGood3 8 5" xfId="5158" xr:uid="{ED367089-30DA-4986-8030-B5F033D4D312}"/>
    <cellStyle name="SAPBEXexcGood3 8 6" xfId="8283" xr:uid="{33CDF1B9-9056-41F7-99D2-DD699CA8DD3A}"/>
    <cellStyle name="SAPBEXexcGood3 8 7" xfId="12611" xr:uid="{8C160FD5-5449-42A2-84B7-6EE4CB783153}"/>
    <cellStyle name="SAPBEXexcGood3 9" xfId="1525" xr:uid="{81E3FB88-A68B-4165-B460-AE3FEB406557}"/>
    <cellStyle name="SAPBEXexcGood3 9 2" xfId="2849" xr:uid="{66640EF9-F9F2-4D3D-8B1F-6C8B7C49A38E}"/>
    <cellStyle name="SAPBEXexcGood3 9 2 2" xfId="7090" xr:uid="{99783E95-4EB9-443E-9318-B4C9D470645A}"/>
    <cellStyle name="SAPBEXexcGood3 9 2 3" xfId="4399" xr:uid="{7014301B-BA62-4F2B-BEEF-F047269A4027}"/>
    <cellStyle name="SAPBEXexcGood3 9 2 4" xfId="10145" xr:uid="{347FDB1B-BD42-4330-8F71-F51667B8B682}"/>
    <cellStyle name="SAPBEXexcGood3 9 3" xfId="5792" xr:uid="{B7C92F16-5A84-4A38-8C5C-AD2959D4A167}"/>
    <cellStyle name="SAPBEXexcGood3 9 4" xfId="5157" xr:uid="{673DD68E-703A-4305-B4F6-D81BD84B4B18}"/>
    <cellStyle name="SAPBEXexcGood3 9 5" xfId="8284" xr:uid="{A81149BA-ECFE-401A-8F73-194C3CEE31D8}"/>
    <cellStyle name="SAPBEXexcGood3 9 6" xfId="13338" xr:uid="{516893CF-5B7A-4D3B-B567-DFCC4A9DF859}"/>
    <cellStyle name="SAPBEXexcGood3_Mesquite Solar 277 MW v1" xfId="1526" xr:uid="{94F84EA5-5D0A-47EF-B24E-4B606B8898DF}"/>
    <cellStyle name="SAPBEXexcVeryBad" xfId="2430" xr:uid="{A126580B-6BE5-45A8-A235-D023F8843FD7}"/>
    <cellStyle name="SAPBEXfilterDrill" xfId="143" xr:uid="{5105E6D0-5C71-4BA8-AFD7-8880E1184C1F}"/>
    <cellStyle name="SAPBEXfilterDrill 10" xfId="5104" xr:uid="{26CD3908-CE2A-4ECE-B8D0-E8BBD1127F1B}"/>
    <cellStyle name="SAPBEXfilterDrill 11" xfId="10343" xr:uid="{4BB00AF3-0337-4280-A072-C3F74F1A699D}"/>
    <cellStyle name="SAPBEXfilterDrill 12" xfId="9944" xr:uid="{54191989-FD78-4879-8A11-22CCCF44C2ED}"/>
    <cellStyle name="SAPBEXfilterDrill 2" xfId="144" xr:uid="{4CA6653F-646E-4066-AAED-7D645E0C9095}"/>
    <cellStyle name="SAPBEXfilterDrill 2 2" xfId="3689" xr:uid="{0E77CC87-CACC-4A36-9C49-B61E34276D30}"/>
    <cellStyle name="SAPBEXfilterDrill 2 2 2" xfId="7930" xr:uid="{B20C8ABC-3994-4CD3-A952-AEF10481DF60}"/>
    <cellStyle name="SAPBEXfilterDrill 2 2 3" xfId="11834" xr:uid="{B5EC49A6-FDE6-4A8C-8E18-8C671E254C78}"/>
    <cellStyle name="SAPBEXfilterDrill 2 2 4" xfId="13610" xr:uid="{8EE820B2-F7CB-4BE9-88B2-B8B975F3C525}"/>
    <cellStyle name="SAPBEXfilterDrill 2 3" xfId="2461" xr:uid="{F5B4BFDB-5A44-48DB-84A7-ED4E3558F290}"/>
    <cellStyle name="SAPBEXfilterDrill 2 3 2" xfId="6702" xr:uid="{39DEF661-6AF3-4AA0-BA7F-3A5C9862FD75}"/>
    <cellStyle name="SAPBEXfilterDrill 2 3 3" xfId="9439" xr:uid="{D1F9B162-3C59-4A1E-9063-17E272DC5019}"/>
    <cellStyle name="SAPBEXfilterDrill 2 3 4" xfId="5429" xr:uid="{3FD9CF85-85F8-4CF1-9CD5-3FEA9CFB56E1}"/>
    <cellStyle name="SAPBEXfilterDrill 2 3 5" xfId="13025" xr:uid="{74AF41E8-B3CB-4A0B-9E10-14E67B1086B5}"/>
    <cellStyle name="SAPBEXfilterDrill 2 4" xfId="4466" xr:uid="{4D070BA5-36E8-4E56-B860-C7686C9B2FB5}"/>
    <cellStyle name="SAPBEXfilterDrill 2 5" xfId="5103" xr:uid="{6F6C5812-0090-4D8F-81E2-508C7F7704A0}"/>
    <cellStyle name="SAPBEXfilterDrill 2 6" xfId="10342" xr:uid="{4A12B080-13EE-4E98-8052-357CB58EBAC0}"/>
    <cellStyle name="SAPBEXfilterDrill 2 7" xfId="12860" xr:uid="{CD73B34A-74F8-461C-AEC6-349AE19FE7EA}"/>
    <cellStyle name="SAPBEXfilterDrill 3" xfId="4157" xr:uid="{802EE3D4-8331-47E6-860B-BC290444EFA7}"/>
    <cellStyle name="SAPBEXfilterDrill 3 2" xfId="8393" xr:uid="{9633944C-0854-475F-B0F4-4D106EC25AB5}"/>
    <cellStyle name="SAPBEXfilterDrill 3 3" xfId="10839" xr:uid="{1DEBA46A-A8FD-467E-B4E7-32F00EFD53C7}"/>
    <cellStyle name="SAPBEXfilterDrill 3 4" xfId="13867" xr:uid="{D04BD175-711D-4EB2-8CC4-9A8C6ABA9599}"/>
    <cellStyle name="SAPBEXfilterDrill 3 5" xfId="11999" xr:uid="{919D3BBC-8D25-48B5-8FB2-A4575F13FD8D}"/>
    <cellStyle name="SAPBEXfilterDrill 4" xfId="4158" xr:uid="{5B0F663A-F921-45E1-B830-D0A67E835329}"/>
    <cellStyle name="SAPBEXfilterDrill 4 2" xfId="8394" xr:uid="{7ECC8B43-A36A-4724-80A4-B04CEF8CBD12}"/>
    <cellStyle name="SAPBEXfilterDrill 4 3" xfId="10840" xr:uid="{98BA11F5-8D51-4055-B761-D3901E901E6F}"/>
    <cellStyle name="SAPBEXfilterDrill 4 4" xfId="12267" xr:uid="{BC4579C9-F3C5-4531-AD39-7D20051942C8}"/>
    <cellStyle name="SAPBEXfilterDrill 4 5" xfId="12000" xr:uid="{07B7D9AE-5BDE-4B8A-80B4-0F74D3FBF81D}"/>
    <cellStyle name="SAPBEXfilterDrill 5" xfId="4159" xr:uid="{57BBE402-4591-4FA4-9131-634148D40CFA}"/>
    <cellStyle name="SAPBEXfilterDrill 5 2" xfId="8395" xr:uid="{C18B2442-15C0-4D82-93D1-AFAA2212B06A}"/>
    <cellStyle name="SAPBEXfilterDrill 5 3" xfId="10841" xr:uid="{CDA8664C-9926-4569-9C40-BB26A7AD00FD}"/>
    <cellStyle name="SAPBEXfilterDrill 5 4" xfId="12268" xr:uid="{E5344ED6-950B-44C8-99D7-1B30CD733714}"/>
    <cellStyle name="SAPBEXfilterDrill 5 5" xfId="9363" xr:uid="{BBCD81B6-6969-4298-AAE2-CA7EB2A162AA}"/>
    <cellStyle name="SAPBEXfilterDrill 6" xfId="4160" xr:uid="{4B11727E-5006-46E7-AEC8-97D593DAF7B9}"/>
    <cellStyle name="SAPBEXfilterDrill 6 2" xfId="8396" xr:uid="{CF2361E6-D65F-4A2E-B17C-20047507799B}"/>
    <cellStyle name="SAPBEXfilterDrill 6 3" xfId="10842" xr:uid="{D37DE09C-AE06-43E0-82EE-32530706B824}"/>
    <cellStyle name="SAPBEXfilterDrill 6 4" xfId="12269" xr:uid="{D7A876E0-6583-40D2-AF1A-ACFB9537E219}"/>
    <cellStyle name="SAPBEXfilterDrill 6 5" xfId="9362" xr:uid="{25AA0FFA-7693-4945-94DD-57442E751A53}"/>
    <cellStyle name="SAPBEXfilterDrill 7" xfId="4161" xr:uid="{8F709D5A-E9AA-4051-A9DB-9520377252E1}"/>
    <cellStyle name="SAPBEXfilterDrill 7 2" xfId="8397" xr:uid="{91BBF5F3-0801-4F97-AEDD-4A9426871A82}"/>
    <cellStyle name="SAPBEXfilterDrill 7 3" xfId="10843" xr:uid="{87F233F9-F61D-4603-88A2-7CA1B4A55F3A}"/>
    <cellStyle name="SAPBEXfilterDrill 7 4" xfId="12270" xr:uid="{79A64CEE-38B1-417C-B2FA-093734DCDB5D}"/>
    <cellStyle name="SAPBEXfilterDrill 7 5" xfId="6677" xr:uid="{507462E8-A106-4ECC-8C66-BA049FE48844}"/>
    <cellStyle name="SAPBEXfilterDrill 8" xfId="2460" xr:uid="{E4E9EE3B-ED55-4632-9C01-EDEA57077762}"/>
    <cellStyle name="SAPBEXfilterDrill 8 2" xfId="6701" xr:uid="{0CED654D-FAA3-4991-BB15-1BAC0C55040E}"/>
    <cellStyle name="SAPBEXfilterDrill 8 3" xfId="5428" xr:uid="{B3E5350E-D743-4C29-929D-0821C443F9BC}"/>
    <cellStyle name="SAPBEXfilterDrill 8 4" xfId="10274" xr:uid="{9A5B7C84-3C42-4897-BAB2-425945C901DD}"/>
    <cellStyle name="SAPBEXfilterDrill 9" xfId="4465" xr:uid="{A2D1E738-F7DC-43BD-BFEA-D0485A5BF5EF}"/>
    <cellStyle name="SAPBEXfilterDrill_2009 Fleet segmentation" xfId="4162" xr:uid="{2539CBDD-C897-4807-8874-164E86D950CD}"/>
    <cellStyle name="SAPBEXfilterItem" xfId="145" xr:uid="{A86EF864-2FEB-407E-BD0E-DB891977DC50}"/>
    <cellStyle name="SAPBEXfilterItem 2" xfId="146" xr:uid="{9195941F-274E-48A1-A857-895E5C09A08D}"/>
    <cellStyle name="SAPBEXfilterItem 2 2" xfId="4163" xr:uid="{A6987B9E-F963-4AD0-B8A3-E0BF752BE4C4}"/>
    <cellStyle name="SAPBEXfilterItem 2 2 2" xfId="8398" xr:uid="{4C755251-EB6C-453B-A5D2-9AB68264F678}"/>
    <cellStyle name="SAPBEXfilterItem 2 2 3" xfId="12001" xr:uid="{4302E6C4-AA22-45D4-BC7C-F5EC3A76EA34}"/>
    <cellStyle name="SAPBEXfilterItem 2 3" xfId="3690" xr:uid="{EA7E441C-4139-43FE-B259-4DF5B4429CA0}"/>
    <cellStyle name="SAPBEXfilterItem 2 3 2" xfId="7931" xr:uid="{9D846567-D345-4D4A-BFBF-C99E8F82FA15}"/>
    <cellStyle name="SAPBEXfilterItem 2 3 3" xfId="13609" xr:uid="{6B382E0C-8E04-4CBD-AB3D-4D0B41836E45}"/>
    <cellStyle name="SAPBEXfilterItem 2 4" xfId="2463" xr:uid="{1A1FA376-09C4-4CAA-AFC1-67A701330E24}"/>
    <cellStyle name="SAPBEXfilterItem 2 4 2" xfId="6704" xr:uid="{24585572-9FFB-4C77-80E9-E6CB16F77FAF}"/>
    <cellStyle name="SAPBEXfilterItem 2 4 3" xfId="9441" xr:uid="{6FDDBDA6-632C-4C59-B118-293838818313}"/>
    <cellStyle name="SAPBEXfilterItem 2 4 4" xfId="5431" xr:uid="{80F183A3-6702-4590-B0E2-4860211984C5}"/>
    <cellStyle name="SAPBEXfilterItem 2 4 5" xfId="13024" xr:uid="{7B3FE87C-FC63-47E8-8C79-77A24F8F6F21}"/>
    <cellStyle name="SAPBEXfilterItem 2 5" xfId="4468" xr:uid="{8F056C46-5939-4AB6-859D-6F60FF6A3608}"/>
    <cellStyle name="SAPBEXfilterItem 2 6" xfId="5102" xr:uid="{548EEA02-810D-41C8-A0F2-66B7B1A7F10C}"/>
    <cellStyle name="SAPBEXfilterItem 2 7" xfId="10340" xr:uid="{B972000E-7922-49A6-9E69-ECE2FCD49172}"/>
    <cellStyle name="SAPBEXfilterItem 2 8" xfId="9941" xr:uid="{7E29CAA3-8DD1-49F2-8675-4390D160FED7}"/>
    <cellStyle name="SAPBEXfilterItem 3" xfId="3691" xr:uid="{DA33B22A-E4FF-40EA-80C0-D6879FA3A4DF}"/>
    <cellStyle name="SAPBEXfilterItem 3 2" xfId="4164" xr:uid="{2E77E1A4-E2B9-4084-B77D-5A319C81C5B2}"/>
    <cellStyle name="SAPBEXfilterItem 3 3" xfId="7932" xr:uid="{B1B88634-8019-4AA6-9E1B-8A6DEF4BB441}"/>
    <cellStyle name="SAPBEXfilterItem 3 4" xfId="10401" xr:uid="{2B4837BB-C68D-4F18-8C58-51855891E8F6}"/>
    <cellStyle name="SAPBEXfilterItem 3 5" xfId="11836" xr:uid="{F3AD3982-37E6-46E3-BB5E-CC0A34C1E960}"/>
    <cellStyle name="SAPBEXfilterItem 3 6" xfId="13608" xr:uid="{46F7343D-35FA-4CF9-BD25-E29927DE0E30}"/>
    <cellStyle name="SAPBEXfilterItem 4" xfId="4165" xr:uid="{1A3DAF07-E350-4F68-A69E-9FF4536EDD18}"/>
    <cellStyle name="SAPBEXfilterItem 4 2" xfId="8400" xr:uid="{64FEA4EC-C5D1-4C60-A19F-DCFB807A01D1}"/>
    <cellStyle name="SAPBEXfilterItem 4 3" xfId="12002" xr:uid="{5DE60996-BF28-467B-99DF-67A0B03E6EC6}"/>
    <cellStyle name="SAPBEXfilterItem 5" xfId="4166" xr:uid="{C3D123FF-058A-4F2D-93BB-835781660D6D}"/>
    <cellStyle name="SAPBEXfilterItem 5 2" xfId="8401" xr:uid="{B944A284-7878-44E4-85A5-F5F28EA2CD14}"/>
    <cellStyle name="SAPBEXfilterItem 5 3" xfId="10847" xr:uid="{C45D488E-667F-49C4-9366-B4DD41D8AA9A}"/>
    <cellStyle name="SAPBEXfilterItem 5 4" xfId="12275" xr:uid="{550E939C-8A71-480A-930B-2B68892D1A1F}"/>
    <cellStyle name="SAPBEXfilterItem 5 5" xfId="12003" xr:uid="{993C5EE1-23B8-4F03-B8EC-7B48375D1047}"/>
    <cellStyle name="SAPBEXfilterItem 6" xfId="2462" xr:uid="{FCA0C64E-F708-4ADD-8312-E68BF1D942DC}"/>
    <cellStyle name="SAPBEXfilterItem 6 2" xfId="6703" xr:uid="{7A3B90B8-EA8F-4D5E-804B-C9DCCCE39374}"/>
    <cellStyle name="SAPBEXfilterItem 6 3" xfId="10273" xr:uid="{17C5BF67-E8D6-4FE2-BDCF-85313A39C9CD}"/>
    <cellStyle name="SAPBEXfilterItem 7" xfId="4467" xr:uid="{832C6A35-795C-4626-85CB-15C122F3685F}"/>
    <cellStyle name="SAPBEXfilterItem 8" xfId="6667" xr:uid="{9224528E-B48C-464D-8B0E-D8DC9ADC45A0}"/>
    <cellStyle name="SAPBEXfilterItem 9" xfId="13923" xr:uid="{14421176-62C5-4450-9837-2FA9C1104CBC}"/>
    <cellStyle name="SAPBEXfilterItem_2009 Fleet segmentation" xfId="4167" xr:uid="{9FEE8866-A670-4091-A999-176B7FADE20A}"/>
    <cellStyle name="SAPBEXfilterText" xfId="147" xr:uid="{7388C004-D36C-48B1-B1A8-9CBEE1366655}"/>
    <cellStyle name="SAPBEXfilterText 2" xfId="148" xr:uid="{C9824A48-1840-4A76-AD1F-9C5FAF9122D4}"/>
    <cellStyle name="SAPBEXfilterText 2 2" xfId="3692" xr:uid="{057E4905-86D6-4D9B-B1ED-3E13CCEC0999}"/>
    <cellStyle name="SAPBEXfilterText 2 3" xfId="2465" xr:uid="{B4E72B29-D9A3-4E8C-81A6-1993B3D5886A}"/>
    <cellStyle name="SAPBEXfilterText 2 3 2" xfId="6706" xr:uid="{9B1DD017-6B8E-42D2-834C-39C953E267B8}"/>
    <cellStyle name="SAPBEXfilterText 2 3 3" xfId="9443" xr:uid="{0EFCCDB1-DA73-4C36-96E2-D58C7E83EABE}"/>
    <cellStyle name="SAPBEXfilterText 2 3 4" xfId="29" xr:uid="{EB65370C-1A28-4042-8A7E-D7E1E3243FAD}"/>
    <cellStyle name="SAPBEXfilterText 2 3 5" xfId="13023" xr:uid="{D8491BF3-CDA8-4944-B251-E8EBFB467770}"/>
    <cellStyle name="SAPBEXfilterText 2 4" xfId="4470" xr:uid="{2F9A9655-4650-4C01-88AA-1E69D62B2BEB}"/>
    <cellStyle name="SAPBEXfilterText 2 5" xfId="5095" xr:uid="{967B7526-879D-4D3C-9DE9-1AEEB8EFC99F}"/>
    <cellStyle name="SAPBEXfilterText 2 6" xfId="10338" xr:uid="{5F4DA9F7-142F-4CBD-87B0-3EE21AD7CDC1}"/>
    <cellStyle name="SAPBEXfilterText 2 7" xfId="12859" xr:uid="{33D2D1E0-0ED3-4042-8F93-03032BFAD131}"/>
    <cellStyle name="SAPBEXfilterText 3" xfId="3693" xr:uid="{83CFF272-0619-4580-958C-EF7E94031532}"/>
    <cellStyle name="SAPBEXfilterText 3 2" xfId="4168" xr:uid="{B356CC28-8CBD-4182-813C-360CB46080E1}"/>
    <cellStyle name="SAPBEXfilterText 3 3" xfId="7934" xr:uid="{F5FE6AAF-2C31-414C-89A2-8367F2CF6033}"/>
    <cellStyle name="SAPBEXfilterText 3 4" xfId="10403" xr:uid="{F3BCABA8-19C1-455E-921E-5AAEC279F569}"/>
    <cellStyle name="SAPBEXfilterText 3 5" xfId="11838" xr:uid="{33468E0B-43BC-42F6-928A-4C74109EFE51}"/>
    <cellStyle name="SAPBEXfilterText 3 6" xfId="13607" xr:uid="{F1C95C36-651E-41AE-B0C1-D5B755144D22}"/>
    <cellStyle name="SAPBEXfilterText 4" xfId="4169" xr:uid="{9C4D9988-9F1D-45C4-9DAC-3FD9F328F392}"/>
    <cellStyle name="SAPBEXfilterText 4 2" xfId="8404" xr:uid="{BC5CF376-E834-49E9-BD2D-13A5F30B4205}"/>
    <cellStyle name="SAPBEXfilterText 4 3" xfId="10850" xr:uid="{244DF4F9-BD15-4584-89CC-9E5C0E8026B6}"/>
    <cellStyle name="SAPBEXfilterText 4 4" xfId="12278" xr:uid="{5E43FDB3-C16F-42F1-822F-56F9452A0D5F}"/>
    <cellStyle name="SAPBEXfilterText 4 5" xfId="12004" xr:uid="{2EE6FEB4-1112-4B07-9F27-D04F975C3A93}"/>
    <cellStyle name="SAPBEXformats" xfId="149" xr:uid="{1BE2805D-243E-4DC2-ABAD-6D2C61E31CF1}"/>
    <cellStyle name="SAPBEXformats 10" xfId="1527" xr:uid="{FD95BB57-722F-4E25-8BBA-99C6F37EB29B}"/>
    <cellStyle name="SAPBEXformats 10 2" xfId="2850" xr:uid="{BFBF731D-263E-4219-8749-2764F02EC188}"/>
    <cellStyle name="SAPBEXformats 10 2 2" xfId="7091" xr:uid="{A1AFAF40-049A-45DF-9A5E-A403910B8A74}"/>
    <cellStyle name="SAPBEXformats 10 2 3" xfId="4400" xr:uid="{36EB28EF-FECB-4FE4-BB1F-A67882A68062}"/>
    <cellStyle name="SAPBEXformats 10 2 4" xfId="12129" xr:uid="{A154DE9C-AA9F-4B4C-AC77-B0FD35C8FE88}"/>
    <cellStyle name="SAPBEXformats 10 3" xfId="5793" xr:uid="{AFA740E2-268D-431C-A741-6671D4CECFE0}"/>
    <cellStyle name="SAPBEXformats 10 4" xfId="5156" xr:uid="{752CD061-E50B-419E-A745-CC82787FA16D}"/>
    <cellStyle name="SAPBEXformats 10 5" xfId="8285" xr:uid="{0DFE7162-5773-4E1C-95EB-BEF66A986303}"/>
    <cellStyle name="SAPBEXformats 10 6" xfId="12610" xr:uid="{C9CD3552-10ED-468D-B337-086F22BE253B}"/>
    <cellStyle name="SAPBEXformats 11" xfId="1528" xr:uid="{5C579D56-AE52-4368-8F00-17AC0F97F688}"/>
    <cellStyle name="SAPBEXformats 11 2" xfId="2851" xr:uid="{4FD62FB3-3A7B-4F7C-8996-2DFD52CA400D}"/>
    <cellStyle name="SAPBEXformats 11 2 2" xfId="7092" xr:uid="{B09698F3-74A1-44A8-8D0D-4DB516F9D885}"/>
    <cellStyle name="SAPBEXformats 11 2 3" xfId="8200" xr:uid="{0B8394BE-90D2-40C8-8CFA-C85E383B25A9}"/>
    <cellStyle name="SAPBEXformats 11 2 4" xfId="12130" xr:uid="{6671DDB7-837E-44ED-A85F-08B7227826EB}"/>
    <cellStyle name="SAPBEXformats 11 3" xfId="5794" xr:uid="{AACB823C-97F2-47D4-98AC-BFC13C33C461}"/>
    <cellStyle name="SAPBEXformats 11 4" xfId="5155" xr:uid="{454EDC8F-E9A1-42D9-B9C7-FC6710EE5348}"/>
    <cellStyle name="SAPBEXformats 11 5" xfId="8286" xr:uid="{B9EAD972-4E6A-4B71-A7E6-EFBE96200607}"/>
    <cellStyle name="SAPBEXformats 11 6" xfId="12609" xr:uid="{0AE69A37-6667-49E3-AA00-21D7CCBE5A59}"/>
    <cellStyle name="SAPBEXformats 12" xfId="1529" xr:uid="{43F2CDFD-60A9-42F6-A854-337CE76081DB}"/>
    <cellStyle name="SAPBEXformats 12 2" xfId="2852" xr:uid="{F99A4FC1-E7E5-4E13-9396-37337FA7B949}"/>
    <cellStyle name="SAPBEXformats 12 2 2" xfId="7093" xr:uid="{96A36B7C-AEF7-4924-8D26-C3C82CB891C3}"/>
    <cellStyle name="SAPBEXformats 12 2 3" xfId="8201" xr:uid="{27BFF500-E087-4705-B0A9-32D5F728E9C6}"/>
    <cellStyle name="SAPBEXformats 12 2 4" xfId="12131" xr:uid="{EAE73E13-CAC3-46BA-B336-C183B082328A}"/>
    <cellStyle name="SAPBEXformats 12 3" xfId="5795" xr:uid="{A3B92678-C6FB-484E-BCEE-52B2A3569354}"/>
    <cellStyle name="SAPBEXformats 12 4" xfId="5154" xr:uid="{ABBF9DD7-291A-4600-961E-368733A7BEBF}"/>
    <cellStyle name="SAPBEXformats 12 5" xfId="8287" xr:uid="{6931ABAD-1014-491D-8146-D128DF9CC903}"/>
    <cellStyle name="SAPBEXformats 12 6" xfId="13336" xr:uid="{B2DABA89-C2F2-42B8-92DC-33F47938F9A8}"/>
    <cellStyle name="SAPBEXformats 13" xfId="1530" xr:uid="{FAAAA5D6-3DBC-412F-B6A7-E684A1B3D48F}"/>
    <cellStyle name="SAPBEXformats 13 2" xfId="2853" xr:uid="{11BE7C4F-7B93-4D6A-A27E-8A3CEC875809}"/>
    <cellStyle name="SAPBEXformats 13 2 2" xfId="7094" xr:uid="{C28B110D-3E4F-4AC0-BA25-FEEFDEB43076}"/>
    <cellStyle name="SAPBEXformats 13 2 3" xfId="8202" xr:uid="{6E4E56D3-1B85-4F49-8075-1C92961FD925}"/>
    <cellStyle name="SAPBEXformats 13 2 4" xfId="10144" xr:uid="{111CFC18-7394-4EDF-9085-1DF04DA31808}"/>
    <cellStyle name="SAPBEXformats 13 3" xfId="5796" xr:uid="{076AA21E-DCB3-4AA7-91BC-32B986B7E481}"/>
    <cellStyle name="SAPBEXformats 13 4" xfId="5153" xr:uid="{DE09FB2C-8CDD-4673-A7DB-5F003C5AB7F7}"/>
    <cellStyle name="SAPBEXformats 13 5" xfId="8288" xr:uid="{03BC43B7-3AA0-42A0-A24E-B55B386A8C2E}"/>
    <cellStyle name="SAPBEXformats 13 6" xfId="13337" xr:uid="{3F60AC0D-9B8C-40FF-931E-5BE5965C87D0}"/>
    <cellStyle name="SAPBEXformats 14" xfId="1531" xr:uid="{ABB02999-5175-4672-8A6E-0977E381C543}"/>
    <cellStyle name="SAPBEXformats 14 2" xfId="2854" xr:uid="{26DCA044-8F15-4308-B37D-48BB50774FD5}"/>
    <cellStyle name="SAPBEXformats 14 2 2" xfId="7095" xr:uid="{48B5F198-AEC3-4772-88E6-B5C4F52B5ECC}"/>
    <cellStyle name="SAPBEXformats 14 2 3" xfId="8203" xr:uid="{8D952CCF-7D16-4152-B9FF-FF75A1635B06}"/>
    <cellStyle name="SAPBEXformats 14 2 4" xfId="10143" xr:uid="{47F145A3-25D5-4487-A5EA-ABE218E3EB07}"/>
    <cellStyle name="SAPBEXformats 14 3" xfId="5797" xr:uid="{29F9A01D-DB94-4300-9545-7D9C79AF0B47}"/>
    <cellStyle name="SAPBEXformats 14 4" xfId="5152" xr:uid="{ADDFC1DE-C9E1-448B-9B7A-EC9486A8F91B}"/>
    <cellStyle name="SAPBEXformats 14 5" xfId="8289" xr:uid="{72BBB266-4C5B-48D8-ABCA-42A49539AFAD}"/>
    <cellStyle name="SAPBEXformats 14 6" xfId="12608" xr:uid="{F9C1D3A7-33DE-475E-881E-D963AADCAA21}"/>
    <cellStyle name="SAPBEXformats 15" xfId="1532" xr:uid="{D8DD085F-4B69-4C00-B159-44CEB70DD0BC}"/>
    <cellStyle name="SAPBEXformats 15 2" xfId="2855" xr:uid="{2C4298ED-C3EB-4A49-8C84-7CFC2B12E801}"/>
    <cellStyle name="SAPBEXformats 15 2 2" xfId="7096" xr:uid="{DCC16B80-518B-4094-BDCB-9E5E9C591E27}"/>
    <cellStyle name="SAPBEXformats 15 2 3" xfId="8204" xr:uid="{518E4767-E9E0-472A-9994-0ED3AE4451AA}"/>
    <cellStyle name="SAPBEXformats 15 2 4" xfId="10142" xr:uid="{5CCA20ED-5B85-44A1-8462-E2F02CB9B9C3}"/>
    <cellStyle name="SAPBEXformats 15 3" xfId="5798" xr:uid="{2003830C-212E-49AA-80D9-CE95069DD8A9}"/>
    <cellStyle name="SAPBEXformats 15 4" xfId="5151" xr:uid="{E918C3C3-532D-4F51-B3FB-AFE353C09D6F}"/>
    <cellStyle name="SAPBEXformats 15 5" xfId="8290" xr:uid="{F49AA978-432F-4E86-928A-EC5C813F92CC}"/>
    <cellStyle name="SAPBEXformats 15 6" xfId="12607" xr:uid="{6BAB4C3F-C627-4042-8367-246945599CF8}"/>
    <cellStyle name="SAPBEXformats 16" xfId="1533" xr:uid="{9D312511-E28D-4F41-9307-1180499D67B1}"/>
    <cellStyle name="SAPBEXformats 16 2" xfId="2856" xr:uid="{378A91A7-7E36-47A2-9A69-1D86869A364E}"/>
    <cellStyle name="SAPBEXformats 16 2 2" xfId="7097" xr:uid="{6AF0881F-8198-4A60-BF3B-E4FE6D9D79CE}"/>
    <cellStyle name="SAPBEXformats 16 2 3" xfId="8205" xr:uid="{F8621B9B-FBB2-4E89-AB2E-A7964991A234}"/>
    <cellStyle name="SAPBEXformats 16 2 4" xfId="10141" xr:uid="{8D671B17-6CE5-490C-B1FC-EA8705AAEFB3}"/>
    <cellStyle name="SAPBEXformats 16 3" xfId="5799" xr:uid="{062478D0-07D5-4D27-B503-A339ADC7A2C9}"/>
    <cellStyle name="SAPBEXformats 16 4" xfId="5150" xr:uid="{F5084CA8-1C4A-4933-9893-24A7E85D24ED}"/>
    <cellStyle name="SAPBEXformats 16 5" xfId="8291" xr:uid="{195C6FF4-B2AA-4D3E-AF73-65B6F29332AE}"/>
    <cellStyle name="SAPBEXformats 16 6" xfId="12847" xr:uid="{3CB16A44-F9A1-44FE-836B-12F206B27E10}"/>
    <cellStyle name="SAPBEXformats 17" xfId="1534" xr:uid="{7DA67F67-5B82-4560-B0EE-994B99F9D9E0}"/>
    <cellStyle name="SAPBEXformats 17 2" xfId="2857" xr:uid="{A8FDD7E2-A2E3-4C0B-BE7E-E26B8E54DCB6}"/>
    <cellStyle name="SAPBEXformats 17 2 2" xfId="7098" xr:uid="{CCC7C724-AC08-4FA3-977D-CD1801B96E32}"/>
    <cellStyle name="SAPBEXformats 17 2 3" xfId="8206" xr:uid="{637A5962-F3FC-47F9-B88E-2BD0109FB0BD}"/>
    <cellStyle name="SAPBEXformats 17 2 4" xfId="11900" xr:uid="{56C81136-1167-4717-A053-CFAD5D249100}"/>
    <cellStyle name="SAPBEXformats 17 3" xfId="5800" xr:uid="{23864D96-FBAC-47BE-B15B-5B4B53D615DB}"/>
    <cellStyle name="SAPBEXformats 17 4" xfId="5149" xr:uid="{74E58987-7B6C-4EFA-9D40-5BDA4FD0AD38}"/>
    <cellStyle name="SAPBEXformats 17 5" xfId="8292" xr:uid="{B834FFFB-BB44-494F-B214-EB466446ED93}"/>
    <cellStyle name="SAPBEXformats 17 6" xfId="13907" xr:uid="{F92DC621-7B3F-431A-92D1-8121C4C07833}"/>
    <cellStyle name="SAPBEXformats 18" xfId="2466" xr:uid="{00C8DA99-49B1-400F-92C6-B056F62E4CC9}"/>
    <cellStyle name="SAPBEXformats 18 2" xfId="6707" xr:uid="{B32E576D-1647-4554-A7C4-797CD67EEFCC}"/>
    <cellStyle name="SAPBEXformats 18 3" xfId="5433" xr:uid="{B2E91B98-9723-4FFE-862A-85E19571DB3C}"/>
    <cellStyle name="SAPBEXformats 18 4" xfId="10271" xr:uid="{9A4A59A3-040E-4A63-8B69-9F3E30809274}"/>
    <cellStyle name="SAPBEXformats 19" xfId="4471" xr:uid="{82D4CC60-338B-459E-885D-1C26723261A2}"/>
    <cellStyle name="SAPBEXformats 2" xfId="150" xr:uid="{EE05CABF-CA27-4C85-A026-1F916E877C4A}"/>
    <cellStyle name="SAPBEXformats 2 2" xfId="1535" xr:uid="{0DFBD098-2973-497F-AD51-ED8A8ABDAFBE}"/>
    <cellStyle name="SAPBEXformats 2 2 2" xfId="3695" xr:uid="{1EF62543-27B3-4941-B166-B29A36CA8EE4}"/>
    <cellStyle name="SAPBEXformats 2 2 2 2" xfId="7936" xr:uid="{1370C3BB-337F-41C2-A002-B7814CA44204}"/>
    <cellStyle name="SAPBEXformats 2 2 2 3" xfId="11840" xr:uid="{EDA00155-AB82-47F7-83A2-2EDD35453E91}"/>
    <cellStyle name="SAPBEXformats 2 2 2 4" xfId="13605" xr:uid="{AB3A6A4A-A21A-4841-BD73-9BF618D5900F}"/>
    <cellStyle name="SAPBEXformats 2 2 3" xfId="3694" xr:uid="{5E414AF8-7D3F-48DC-B642-191D90C77812}"/>
    <cellStyle name="SAPBEXformats 2 2 3 2" xfId="7935" xr:uid="{6E09B046-EC76-4EA6-835E-0142A3307E73}"/>
    <cellStyle name="SAPBEXformats 2 2 3 3" xfId="11839" xr:uid="{0BB10CED-A500-4241-9EE0-6EC406047EE9}"/>
    <cellStyle name="SAPBEXformats 2 2 3 4" xfId="13606" xr:uid="{4F1EC2B7-CF1B-4BFA-8334-09F1222AC519}"/>
    <cellStyle name="SAPBEXformats 2 2 4" xfId="2858" xr:uid="{43A5E9D9-2DA1-4C69-8166-69E08C15AD60}"/>
    <cellStyle name="SAPBEXformats 2 2 4 2" xfId="7099" xr:uid="{BE61A703-28FB-43FD-AB99-0B3AECAD7DA4}"/>
    <cellStyle name="SAPBEXformats 2 2 4 3" xfId="8207" xr:uid="{E80799BC-C901-4E70-BD83-953A6616DBA8}"/>
    <cellStyle name="SAPBEXformats 2 2 4 4" xfId="12132" xr:uid="{CBF6438A-CAD3-4CBB-89D6-EFF4754F37C1}"/>
    <cellStyle name="SAPBEXformats 2 2 5" xfId="5801" xr:uid="{7A6E537C-C3A2-4E81-B44F-E2CDD1328DF7}"/>
    <cellStyle name="SAPBEXformats 2 2 6" xfId="5148" xr:uid="{AEF84720-CA1F-4267-8E37-F74371C1BB41}"/>
    <cellStyle name="SAPBEXformats 2 2 7" xfId="8293" xr:uid="{172202DE-4F63-40A1-96A8-1A3F3EED6F5B}"/>
    <cellStyle name="SAPBEXformats 2 2 8" xfId="13335" xr:uid="{8BD096EA-69F5-4B9E-99DE-B2A0D720685F}"/>
    <cellStyle name="SAPBEXformats 2 3" xfId="2552" xr:uid="{205FCDA4-0AA3-44CA-BE2F-CE35EBE021C3}"/>
    <cellStyle name="SAPBEXformats 2 3 2" xfId="6793" xr:uid="{CF20A2D9-A981-48B2-B0F3-F6708FD9A95B}"/>
    <cellStyle name="SAPBEXformats 2 3 3" xfId="9517" xr:uid="{63F80DEB-5965-47B2-997D-83DAB23B385B}"/>
    <cellStyle name="SAPBEXformats 2 3 4" xfId="4960" xr:uid="{591BC2A8-504F-483F-B8ED-AF200140340C}"/>
    <cellStyle name="SAPBEXformats 2 3 5" xfId="12993" xr:uid="{490C1EC2-450C-4849-9B80-6A9ADAFB655E}"/>
    <cellStyle name="SAPBEXformats 2 4" xfId="4472" xr:uid="{F048DE9E-B08F-4FB1-AF72-D43A778F693E}"/>
    <cellStyle name="SAPBEXformats 2 5" xfId="5101" xr:uid="{D8E31BE2-9DAC-48E5-BDAA-47A1D13414A0}"/>
    <cellStyle name="SAPBEXformats 2 6" xfId="10336" xr:uid="{46247319-2F01-4A4A-8E65-1F729DCAA31D}"/>
    <cellStyle name="SAPBEXformats 2 7" xfId="9939" xr:uid="{675B3D70-F46D-4A97-9855-37A281E60316}"/>
    <cellStyle name="SAPBEXformats 20" xfId="5491" xr:uid="{67467B6D-D644-4E92-973F-26F0C4C32E6F}"/>
    <cellStyle name="SAPBEXformats 21" xfId="10337" xr:uid="{D50FDFF4-DFD3-4D05-BAD8-82DDACC768F4}"/>
    <cellStyle name="SAPBEXformats 22" xfId="9942" xr:uid="{4F329310-5CAC-4203-873B-692484936F9D}"/>
    <cellStyle name="SAPBEXformats 3" xfId="151" xr:uid="{7FF94AD5-F345-4CA7-9F6C-21C68A1F3314}"/>
    <cellStyle name="SAPBEXformats 3 2" xfId="1536" xr:uid="{025EB77F-DE37-4026-BE3F-E667E66A741C}"/>
    <cellStyle name="SAPBEXformats 3 2 2" xfId="2859" xr:uid="{806D339D-27CA-4522-ABF9-C156551075E5}"/>
    <cellStyle name="SAPBEXformats 3 2 2 2" xfId="7100" xr:uid="{04978AE2-47EC-46F5-B266-6E187CFA3988}"/>
    <cellStyle name="SAPBEXformats 3 2 2 3" xfId="8208" xr:uid="{FCF3A6D6-9E99-41A6-8D18-7009C2C687D8}"/>
    <cellStyle name="SAPBEXformats 3 2 2 4" xfId="12133" xr:uid="{3D70E39E-85F7-495C-B54D-311328B99ACE}"/>
    <cellStyle name="SAPBEXformats 3 2 3" xfId="5802" xr:uid="{B8BD5ADE-7E72-4B67-A1BA-AE5A04E225FC}"/>
    <cellStyle name="SAPBEXformats 3 2 4" xfId="5147" xr:uid="{AECC02CF-2E68-4150-9EFE-411D543A3A67}"/>
    <cellStyle name="SAPBEXformats 3 2 5" xfId="5299" xr:uid="{F964BFA6-2E5E-4657-8C04-790C8824B490}"/>
    <cellStyle name="SAPBEXformats 3 2 6" xfId="12606" xr:uid="{FDBDB898-6892-4F7F-BB98-B9230E34A780}"/>
    <cellStyle name="SAPBEXformats 3 3" xfId="2467" xr:uid="{4B57ED98-FD06-4AEC-93D3-E1F36569D746}"/>
    <cellStyle name="SAPBEXformats 3 3 2" xfId="6708" xr:uid="{F45E04A5-0BB1-4883-A104-74D76044C651}"/>
    <cellStyle name="SAPBEXformats 3 3 3" xfId="5434" xr:uid="{51BEB5C7-032C-4533-A6FB-AC8BEEE2B138}"/>
    <cellStyle name="SAPBEXformats 3 3 4" xfId="4978" xr:uid="{DB5D2DF3-202E-4589-9D41-9822A39CD98C}"/>
    <cellStyle name="SAPBEXformats 3 4" xfId="4473" xr:uid="{5BEE1D46-B8CA-4C3B-874B-A0A9F5BE34AE}"/>
    <cellStyle name="SAPBEXformats 3 5" xfId="5100" xr:uid="{7273930B-6190-419E-AEE2-933BF898861D}"/>
    <cellStyle name="SAPBEXformats 3 6" xfId="10335" xr:uid="{A7EBF6F1-5587-43FB-ACD6-C494AA860885}"/>
    <cellStyle name="SAPBEXformats 3 7" xfId="12858" xr:uid="{A5C6CB75-42CA-48B4-ABD1-A7A04A162F7A}"/>
    <cellStyle name="SAPBEXformats 4" xfId="152" xr:uid="{088C28F3-14B1-4DC2-8824-647435E51886}"/>
    <cellStyle name="SAPBEXformats 4 2" xfId="1537" xr:uid="{305ED451-4E26-40AB-B0CF-FA4AA364630E}"/>
    <cellStyle name="SAPBEXformats 4 2 2" xfId="4170" xr:uid="{7C0F82BC-014B-4773-A9D5-73EE61BDE3E8}"/>
    <cellStyle name="SAPBEXformats 4 2 2 2" xfId="8405" xr:uid="{0684638A-71BD-4C23-90D3-FD0BC1F90798}"/>
    <cellStyle name="SAPBEXformats 4 2 2 3" xfId="12279" xr:uid="{28EA41D9-B3F1-4D8B-9AFE-791B2B9BFD18}"/>
    <cellStyle name="SAPBEXformats 4 2 2 4" xfId="12005" xr:uid="{5AB661C4-9742-4F76-8984-44C9DD01EEE9}"/>
    <cellStyle name="SAPBEXformats 4 2 3" xfId="2860" xr:uid="{0D6B3415-FF28-4415-8417-AC9A9E75C3A5}"/>
    <cellStyle name="SAPBEXformats 4 2 3 2" xfId="7101" xr:uid="{AD86CB80-FE1E-4EBC-854B-05C8A2172C9F}"/>
    <cellStyle name="SAPBEXformats 4 2 3 3" xfId="8209" xr:uid="{DF334509-BEA6-4CB2-9FC2-60569393FE26}"/>
    <cellStyle name="SAPBEXformats 4 2 3 4" xfId="12134" xr:uid="{C5119826-B60F-4D14-929E-3C281FD91D2B}"/>
    <cellStyle name="SAPBEXformats 4 2 4" xfId="5803" xr:uid="{46464B95-310E-4637-8DC3-D78449A243DD}"/>
    <cellStyle name="SAPBEXformats 4 2 5" xfId="5146" xr:uid="{B33BDE86-80AB-433B-85C3-10CB5E833C80}"/>
    <cellStyle name="SAPBEXformats 4 2 6" xfId="5300" xr:uid="{40973954-6391-4EFE-85C4-0A867EBD8C10}"/>
    <cellStyle name="SAPBEXformats 4 2 7" xfId="13334" xr:uid="{7BA5371D-97CE-466B-92D9-368AD9DAE33E}"/>
    <cellStyle name="SAPBEXformats 4 3" xfId="2468" xr:uid="{AAA07AF0-3CE0-43E5-AE95-FADCEF07FB00}"/>
    <cellStyle name="SAPBEXformats 4 3 2" xfId="6709" xr:uid="{C3F7C41F-C997-43D2-B722-E389D5DC6705}"/>
    <cellStyle name="SAPBEXformats 4 3 3" xfId="5435" xr:uid="{27737A3B-786B-4A56-9EF6-60DA3DDF188C}"/>
    <cellStyle name="SAPBEXformats 4 3 4" xfId="10270" xr:uid="{5FE8EE78-BCB5-4E75-8788-67D8D22AA5C0}"/>
    <cellStyle name="SAPBEXformats 4 4" xfId="4474" xr:uid="{3C09FDF3-27A3-48D8-AE63-29C9F33F5FC5}"/>
    <cellStyle name="SAPBEXformats 4 5" xfId="5099" xr:uid="{89CA863E-D571-4007-A56B-B44CA5884013}"/>
    <cellStyle name="SAPBEXformats 4 6" xfId="10334" xr:uid="{B26AA6D7-2037-430F-ADC2-C366D311024A}"/>
    <cellStyle name="SAPBEXformats 4 7" xfId="13486" xr:uid="{87414E06-7A20-4819-91C2-AC4FE735E1AB}"/>
    <cellStyle name="SAPBEXformats 5" xfId="153" xr:uid="{C53824A9-A5D2-4119-AA0D-EF28E81D84E9}"/>
    <cellStyle name="SAPBEXformats 5 2" xfId="1538" xr:uid="{3BA72BDB-513D-482B-896B-192CE1F29CB1}"/>
    <cellStyle name="SAPBEXformats 5 2 2" xfId="2861" xr:uid="{8D9E9B1A-F2C1-47F0-BAE2-B8812EE85547}"/>
    <cellStyle name="SAPBEXformats 5 2 2 2" xfId="7102" xr:uid="{0127423F-700D-4D2F-A5D5-57BF53C60AA6}"/>
    <cellStyle name="SAPBEXformats 5 2 2 3" xfId="4401" xr:uid="{EC807773-B21A-4063-9340-3B0183B747B8}"/>
    <cellStyle name="SAPBEXformats 5 2 2 4" xfId="13807" xr:uid="{B970CB23-B908-4966-9477-79ADB0825BD1}"/>
    <cellStyle name="SAPBEXformats 5 2 3" xfId="5804" xr:uid="{74E81A3D-2029-44A3-976B-DD90308BAD03}"/>
    <cellStyle name="SAPBEXformats 5 2 4" xfId="5145" xr:uid="{74F5D90A-2199-4132-99AE-892551F7E18A}"/>
    <cellStyle name="SAPBEXformats 5 2 5" xfId="5301" xr:uid="{82B3A4BC-F9A7-4E6D-ABBD-FE53E43A99A4}"/>
    <cellStyle name="SAPBEXformats 5 2 6" xfId="12605" xr:uid="{F89D2535-8C2F-415D-9946-98C49520FB96}"/>
    <cellStyle name="SAPBEXformats 5 3" xfId="4171" xr:uid="{7A683CB4-30A4-43F5-8BE0-73AB2C3BD206}"/>
    <cellStyle name="SAPBEXformats 5 3 2" xfId="4326" xr:uid="{76A3D519-A412-4FC8-A930-69F4535EF30A}"/>
    <cellStyle name="SAPBEXformats 5 3 2 2" xfId="8560" xr:uid="{9129BE96-C5B3-45C3-A56D-D3CB4E333B31}"/>
    <cellStyle name="SAPBEXformats 5 3 2 3" xfId="11003" xr:uid="{1DA2557E-08E9-48A6-8784-EBB87E9F0308}"/>
    <cellStyle name="SAPBEXformats 5 3 2 4" xfId="12430" xr:uid="{EB40796D-CEC3-4819-BBAD-4F08FA248812}"/>
    <cellStyle name="SAPBEXformats 5 3 2 5" xfId="14010" xr:uid="{28F5BBBC-11F6-4439-8F3C-349F54CC0C99}"/>
    <cellStyle name="SAPBEXformats 5 3 3" xfId="8406" xr:uid="{BE7F7BA5-7859-4D32-86B2-180369FD7009}"/>
    <cellStyle name="SAPBEXformats 5 3 4" xfId="10852" xr:uid="{28569B83-60D0-4DAA-9571-E030CDBFEF8F}"/>
    <cellStyle name="SAPBEXformats 5 3 5" xfId="12280" xr:uid="{51FBF4B6-AF6E-4956-9CFB-FA3DD83F3CE5}"/>
    <cellStyle name="SAPBEXformats 5 3 6" xfId="12006" xr:uid="{9C1CC077-73D1-49EB-8D55-982F86DE8E6A}"/>
    <cellStyle name="SAPBEXformats 5 4" xfId="2469" xr:uid="{F006D142-B862-4926-AD36-ADDDF8B8137E}"/>
    <cellStyle name="SAPBEXformats 5 4 2" xfId="6710" xr:uid="{80BBD03E-4467-4221-AE8F-2C555B5EF691}"/>
    <cellStyle name="SAPBEXformats 5 4 3" xfId="5436" xr:uid="{79520C0D-1B0D-4367-ADEA-840A22AD3FA0}"/>
    <cellStyle name="SAPBEXformats 5 4 4" xfId="13022" xr:uid="{B5BB0C71-41B2-4C20-B4D6-A33A4F7F415E}"/>
    <cellStyle name="SAPBEXformats 5 5" xfId="4475" xr:uid="{3CC7EA8F-6B38-416A-B7FB-E77674B550C8}"/>
    <cellStyle name="SAPBEXformats 5 6" xfId="5098" xr:uid="{2B796E26-FDA9-42E5-8ED1-6B664253930C}"/>
    <cellStyle name="SAPBEXformats 5 7" xfId="10333" xr:uid="{8844174D-E129-4DE5-9447-49F442B2BE44}"/>
    <cellStyle name="SAPBEXformats 5 8" xfId="12763" xr:uid="{BDE712D0-9748-4779-A8FB-A189794601DE}"/>
    <cellStyle name="SAPBEXformats 6" xfId="1539" xr:uid="{4DB0D90B-09E1-444E-9F0E-3B8DAD27D919}"/>
    <cellStyle name="SAPBEXformats 6 2" xfId="1540" xr:uid="{BB1E3D13-DD3B-4547-9DA4-3F8F437634CF}"/>
    <cellStyle name="SAPBEXformats 6 2 2" xfId="2863" xr:uid="{D66EE5D3-6305-49E7-8E66-230821B58631}"/>
    <cellStyle name="SAPBEXformats 6 2 2 2" xfId="7104" xr:uid="{A72AE8AC-E5C7-44D6-A055-A5DA1ACAF47D}"/>
    <cellStyle name="SAPBEXformats 6 2 2 3" xfId="8211" xr:uid="{F0140927-71F3-4EB6-A513-D179A029BC15}"/>
    <cellStyle name="SAPBEXformats 6 2 2 4" xfId="12136" xr:uid="{DB5DD5D7-0492-404A-B75B-EDBB308EA065}"/>
    <cellStyle name="SAPBEXformats 6 2 3" xfId="5806" xr:uid="{9B9AD750-2BAB-4F85-A1EA-E978B7FF5276}"/>
    <cellStyle name="SAPBEXformats 6 2 4" xfId="5143" xr:uid="{B9BFF8A9-329E-4517-84EF-F206D900F86F}"/>
    <cellStyle name="SAPBEXformats 6 2 5" xfId="11031" xr:uid="{080A8472-8416-4184-8938-68312B70AF46}"/>
    <cellStyle name="SAPBEXformats 6 2 6" xfId="12604" xr:uid="{B62D8D02-8E9B-4B3A-B044-5D1BEFE07616}"/>
    <cellStyle name="SAPBEXformats 6 3" xfId="4172" xr:uid="{C2C7EA00-DF13-4420-916D-284A0967C8C3}"/>
    <cellStyle name="SAPBEXformats 6 3 2" xfId="4327" xr:uid="{4804DA19-21F8-4A7A-814A-A9E1F7339036}"/>
    <cellStyle name="SAPBEXformats 6 3 2 2" xfId="8561" xr:uid="{B81B5C66-F558-4A19-A0B3-4BE6BA37EA90}"/>
    <cellStyle name="SAPBEXformats 6 3 2 3" xfId="11004" xr:uid="{8E8C38BC-64E7-46DF-BA75-7A12886223B7}"/>
    <cellStyle name="SAPBEXformats 6 3 2 4" xfId="12431" xr:uid="{0EE37756-26DF-41C4-B0B8-37E613D258FB}"/>
    <cellStyle name="SAPBEXformats 6 3 2 5" xfId="14011" xr:uid="{74C75406-431D-4B3E-9A75-6CA040E4B6A9}"/>
    <cellStyle name="SAPBEXformats 6 3 3" xfId="8407" xr:uid="{C2E1C7DF-AFD5-454A-B6D9-B8D426E35B1A}"/>
    <cellStyle name="SAPBEXformats 6 3 4" xfId="10853" xr:uid="{0D0DF5BD-6EDE-4C23-8306-EE204BEED132}"/>
    <cellStyle name="SAPBEXformats 6 3 5" xfId="12281" xr:uid="{B684F1EF-487C-47E5-B504-55DDB02AA84F}"/>
    <cellStyle name="SAPBEXformats 6 3 6" xfId="10369" xr:uid="{C4EA9AB5-DEAB-489D-A136-30AE002E3EC8}"/>
    <cellStyle name="SAPBEXformats 6 4" xfId="2862" xr:uid="{5ACF4CE9-A9CC-4A15-89C5-645910FB5208}"/>
    <cellStyle name="SAPBEXformats 6 4 2" xfId="7103" xr:uid="{30576CE8-4E74-47E4-BF0B-339F2E0ED1EB}"/>
    <cellStyle name="SAPBEXformats 6 4 3" xfId="8210" xr:uid="{D00D871F-90C9-4F4F-9745-1BE6154BBA2F}"/>
    <cellStyle name="SAPBEXformats 6 4 4" xfId="12135" xr:uid="{C35DFE09-B673-4D4F-AD1A-FD083CD096FF}"/>
    <cellStyle name="SAPBEXformats 6 5" xfId="5805" xr:uid="{9F62C0A7-9DB3-4380-BD7B-8B1B599381C6}"/>
    <cellStyle name="SAPBEXformats 6 6" xfId="5144" xr:uid="{0E43E0A2-7127-4529-AC03-6A2CAF54C444}"/>
    <cellStyle name="SAPBEXformats 6 7" xfId="5302" xr:uid="{4614F13E-8B1E-4BB4-A3EC-B6ED873FB5AD}"/>
    <cellStyle name="SAPBEXformats 6 8" xfId="13333" xr:uid="{83648FCD-D478-4495-AA73-659B16A28739}"/>
    <cellStyle name="SAPBEXformats 7" xfId="1541" xr:uid="{4BD0859F-78B5-4B1C-B2C8-BD5C8A5495D9}"/>
    <cellStyle name="SAPBEXformats 7 2" xfId="1542" xr:uid="{4A5854C7-11D6-4354-AD59-3D5835A63ED4}"/>
    <cellStyle name="SAPBEXformats 7 2 2" xfId="2865" xr:uid="{27173B88-E84D-4BAA-BFE4-0748F7A88961}"/>
    <cellStyle name="SAPBEXformats 7 2 2 2" xfId="7106" xr:uid="{C87E3ADE-B684-4B71-A5BF-03FA9D418406}"/>
    <cellStyle name="SAPBEXformats 7 2 2 3" xfId="8213" xr:uid="{9A368F00-47DB-43E1-8689-BBD3F9D5FD6A}"/>
    <cellStyle name="SAPBEXformats 7 2 2 4" xfId="12138" xr:uid="{3E8086E1-4F21-4A48-AD7C-21F69A376C87}"/>
    <cellStyle name="SAPBEXformats 7 2 3" xfId="5808" xr:uid="{D2916137-382E-4242-886F-5B5FDB0650FC}"/>
    <cellStyle name="SAPBEXformats 7 2 4" xfId="5141" xr:uid="{9825D339-9662-4AE3-A6CD-87E6B81A193F}"/>
    <cellStyle name="SAPBEXformats 7 2 5" xfId="4727" xr:uid="{7F0E3C42-ACE8-4159-8A9B-5DEF8F3CF4A6}"/>
    <cellStyle name="SAPBEXformats 7 2 6" xfId="12603" xr:uid="{99CFFF87-9CF5-4ABA-9FD6-0E4541FA708D}"/>
    <cellStyle name="SAPBEXformats 7 3" xfId="4173" xr:uid="{A2AE436C-58C8-4A55-ABA4-C47CBF3BCDEE}"/>
    <cellStyle name="SAPBEXformats 7 3 2" xfId="4328" xr:uid="{8B57391D-CB14-4D66-953B-214F569F6C11}"/>
    <cellStyle name="SAPBEXformats 7 3 2 2" xfId="8562" xr:uid="{95E83485-FACF-4FEC-84C8-FDCB87CE0C3E}"/>
    <cellStyle name="SAPBEXformats 7 3 2 3" xfId="11005" xr:uid="{96ECAD0A-B924-4873-857D-057C2CA727EF}"/>
    <cellStyle name="SAPBEXformats 7 3 2 4" xfId="12432" xr:uid="{1C259DD2-F4BC-4137-9561-11AEE2D02939}"/>
    <cellStyle name="SAPBEXformats 7 3 2 5" xfId="14012" xr:uid="{660585B6-F33C-4211-84EC-93A059BEE940}"/>
    <cellStyle name="SAPBEXformats 7 3 3" xfId="8408" xr:uid="{6E8F10FE-890D-4D91-A4E2-57E8C136AD26}"/>
    <cellStyle name="SAPBEXformats 7 3 4" xfId="10854" xr:uid="{A36FBC9E-863B-40DB-B5BA-0EBAD21D5ADD}"/>
    <cellStyle name="SAPBEXformats 7 3 5" xfId="12282" xr:uid="{FC6F68AF-3887-4EB1-AA05-B817FA61F092}"/>
    <cellStyle name="SAPBEXformats 7 3 6" xfId="12007" xr:uid="{1CEDFB59-2E7B-43E9-8475-46DB82FDC799}"/>
    <cellStyle name="SAPBEXformats 7 4" xfId="2864" xr:uid="{93C2A997-9D4E-4DFF-BBD1-8E0CC0ACA7CC}"/>
    <cellStyle name="SAPBEXformats 7 4 2" xfId="7105" xr:uid="{0D36AB65-814F-4070-832F-08FCE86CB4F6}"/>
    <cellStyle name="SAPBEXformats 7 4 3" xfId="8212" xr:uid="{99B1EC81-4497-4F9E-BEBC-6E2F509411F0}"/>
    <cellStyle name="SAPBEXformats 7 4 4" xfId="12137" xr:uid="{1F4556EC-A6B3-4998-BA01-A47855460930}"/>
    <cellStyle name="SAPBEXformats 7 5" xfId="5807" xr:uid="{9F9D7C75-201D-4C7F-8120-6DF528ADECAC}"/>
    <cellStyle name="SAPBEXformats 7 6" xfId="5142" xr:uid="{FA6AE689-E7D5-44C5-B30D-D2207EFEB73E}"/>
    <cellStyle name="SAPBEXformats 7 7" xfId="6631" xr:uid="{8779E9DC-9CB9-4F36-BA25-C4B2CB3BCFEA}"/>
    <cellStyle name="SAPBEXformats 7 8" xfId="13332" xr:uid="{C1B58B4D-90A7-484C-B061-9C8C07AC0A66}"/>
    <cellStyle name="SAPBEXformats 8" xfId="1543" xr:uid="{8013ACA7-7D4D-4291-A28B-BF4A87A9AE9B}"/>
    <cellStyle name="SAPBEXformats 8 2" xfId="4174" xr:uid="{00B72843-4DAD-4595-8390-1082AD41EF4D}"/>
    <cellStyle name="SAPBEXformats 8 2 2" xfId="4329" xr:uid="{76412E1D-4B0B-42C6-8980-4171588098CE}"/>
    <cellStyle name="SAPBEXformats 8 2 2 2" xfId="8563" xr:uid="{5E368EF3-E240-489F-898F-521C98E7CAEA}"/>
    <cellStyle name="SAPBEXformats 8 2 2 3" xfId="11006" xr:uid="{F614EA83-5024-4674-B438-E95F6F2B0CDF}"/>
    <cellStyle name="SAPBEXformats 8 2 2 4" xfId="12433" xr:uid="{BD70D922-076F-47A5-8658-BAAD4CE497B1}"/>
    <cellStyle name="SAPBEXformats 8 2 2 5" xfId="14013" xr:uid="{16252DAE-CF6E-47A9-8EF8-C71661222C2F}"/>
    <cellStyle name="SAPBEXformats 8 2 3" xfId="8409" xr:uid="{0B27AC2C-8814-4445-959E-EC4D8729690A}"/>
    <cellStyle name="SAPBEXformats 8 2 4" xfId="10855" xr:uid="{C023B2A3-53DA-4D4F-A968-D38AC41828D3}"/>
    <cellStyle name="SAPBEXformats 8 2 5" xfId="12283" xr:uid="{BE4C0F0F-76A4-440F-BF68-C51C1A00EA1E}"/>
    <cellStyle name="SAPBEXformats 8 2 6" xfId="12008" xr:uid="{3304AD3E-98DB-491D-96A7-8E721F7156EE}"/>
    <cellStyle name="SAPBEXformats 8 3" xfId="2866" xr:uid="{F63F7093-2BA1-4E61-8921-FA26C0D62151}"/>
    <cellStyle name="SAPBEXformats 8 3 2" xfId="7107" xr:uid="{BB75D942-94D1-47FC-9D36-64907A4F1393}"/>
    <cellStyle name="SAPBEXformats 8 3 3" xfId="8214" xr:uid="{314437E4-F2AC-4F06-B875-00F87E922B61}"/>
    <cellStyle name="SAPBEXformats 8 3 4" xfId="10363" xr:uid="{C0BF8895-94B8-4246-BFE4-749091A8136B}"/>
    <cellStyle name="SAPBEXformats 8 4" xfId="5809" xr:uid="{18BCEAA3-0797-43C7-B2BE-74235BE10855}"/>
    <cellStyle name="SAPBEXformats 8 5" xfId="5140" xr:uid="{4F03CD0C-9DD8-4A1D-98E2-E99276D9ACE4}"/>
    <cellStyle name="SAPBEXformats 8 6" xfId="9418" xr:uid="{458403A7-9292-424C-AD21-6DEED9388F48}"/>
    <cellStyle name="SAPBEXformats 8 7" xfId="13331" xr:uid="{C898D88B-F95E-4E77-831F-670D881401D3}"/>
    <cellStyle name="SAPBEXformats 9" xfId="1544" xr:uid="{8BCD3922-43B6-454F-AAAE-0EBFC944C91A}"/>
    <cellStyle name="SAPBEXformats 9 2" xfId="2867" xr:uid="{9E50345C-FC32-4479-A6B9-3689BF2E7E30}"/>
    <cellStyle name="SAPBEXformats 9 2 2" xfId="7108" xr:uid="{C0F623CD-9F7E-4F0F-AB0E-7A3471032B84}"/>
    <cellStyle name="SAPBEXformats 9 2 3" xfId="8215" xr:uid="{C0A599B5-1BA6-478B-8CE8-A1293CE23FF6}"/>
    <cellStyle name="SAPBEXformats 9 2 4" xfId="12139" xr:uid="{E2B51C2D-5F82-4E15-95A4-54F1C19802DE}"/>
    <cellStyle name="SAPBEXformats 9 3" xfId="5810" xr:uid="{D4099A3C-09D1-47FC-B90B-1C820CC50A46}"/>
    <cellStyle name="SAPBEXformats 9 4" xfId="5139" xr:uid="{2802BBC2-7191-4375-9FF2-F541E069F0CB}"/>
    <cellStyle name="SAPBEXformats 9 5" xfId="10771" xr:uid="{7F20A99D-A17A-4D08-AF54-F942EB3EF786}"/>
    <cellStyle name="SAPBEXformats 9 6" xfId="12602" xr:uid="{03AD797D-2F68-431E-A6A8-5CF1500D84AE}"/>
    <cellStyle name="SAPBEXformats_Mesquite Solar 277 MW v1" xfId="1545" xr:uid="{C13785FD-74D1-428D-9FD0-3F643D17F35E}"/>
    <cellStyle name="SAPBEXheaderData" xfId="2431" xr:uid="{4466377D-99C9-488D-9083-5384E8541390}"/>
    <cellStyle name="SAPBEXheaderItem" xfId="154" xr:uid="{B3B11830-CC5E-4E2E-8C33-614500B91A6C}"/>
    <cellStyle name="SAPBEXheaderItem 10" xfId="2470" xr:uid="{ED776F8C-8763-4F5F-8DC5-0815FD4351CB}"/>
    <cellStyle name="SAPBEXheaderItem 10 2" xfId="6711" xr:uid="{B80A5769-570B-4ED6-8864-BE5DCB3CC428}"/>
    <cellStyle name="SAPBEXheaderItem 10 3" xfId="5437" xr:uid="{AE18CEF3-DC94-438E-B0C8-7FC91B8FE2AE}"/>
    <cellStyle name="SAPBEXheaderItem 10 4" xfId="10269" xr:uid="{4F51A834-1AA6-47ED-99EC-1069ED577269}"/>
    <cellStyle name="SAPBEXheaderItem 11" xfId="4476" xr:uid="{6C74FA77-6A47-492B-B27C-46A52650A6EA}"/>
    <cellStyle name="SAPBEXheaderItem 12" xfId="5097" xr:uid="{3D27363B-BD90-4CDD-A8FC-22102E5CE9CB}"/>
    <cellStyle name="SAPBEXheaderItem 13" xfId="10332" xr:uid="{058D0A7F-912F-4F32-90DC-5541B43CE2FE}"/>
    <cellStyle name="SAPBEXheaderItem 14" xfId="13485" xr:uid="{5B5FB0C5-A474-40C7-9AAF-9F928E418C3E}"/>
    <cellStyle name="SAPBEXheaderItem 2" xfId="155" xr:uid="{95653341-E838-4259-A786-45E918F01058}"/>
    <cellStyle name="SAPBEXheaderItem 2 2" xfId="3697" xr:uid="{DFC6618D-A446-4A10-B061-7A7827CFE158}"/>
    <cellStyle name="SAPBEXheaderItem 2 2 2" xfId="7938" xr:uid="{0CF97FD6-E06F-4422-988B-2BC35FD066CF}"/>
    <cellStyle name="SAPBEXheaderItem 2 2 3" xfId="11842" xr:uid="{A80A16C1-98C3-4EAD-BE8E-49562F243DDF}"/>
    <cellStyle name="SAPBEXheaderItem 2 2 4" xfId="13603" xr:uid="{7CC6EE04-DB33-497E-A8D5-E38A6835F127}"/>
    <cellStyle name="SAPBEXheaderItem 2 3" xfId="3696" xr:uid="{A0DC2D58-C623-42A9-9857-E731624AC2E4}"/>
    <cellStyle name="SAPBEXheaderItem 2 3 2" xfId="7937" xr:uid="{803B6639-6AA4-4A7D-9126-489975886CCA}"/>
    <cellStyle name="SAPBEXheaderItem 2 3 3" xfId="10406" xr:uid="{EA444BF6-CC84-4632-9D25-20A156613716}"/>
    <cellStyle name="SAPBEXheaderItem 2 3 4" xfId="11841" xr:uid="{1BB3F046-A4FC-409F-9831-2425A9E2BFE6}"/>
    <cellStyle name="SAPBEXheaderItem 2 3 5" xfId="13604" xr:uid="{CCA72E31-5DC9-408C-8D6F-F6F9DDD57CD8}"/>
    <cellStyle name="SAPBEXheaderItem 2 4" xfId="2471" xr:uid="{0058A563-6A28-41B2-ADEF-1979456E0A62}"/>
    <cellStyle name="SAPBEXheaderItem 2 4 2" xfId="6712" xr:uid="{F9B00467-7F47-43AE-B321-2801423B59DF}"/>
    <cellStyle name="SAPBEXheaderItem 2 4 3" xfId="5438" xr:uid="{6FCCFE48-61C2-4885-8493-AF852414D614}"/>
    <cellStyle name="SAPBEXheaderItem 2 4 4" xfId="13021" xr:uid="{F2A82230-1B60-4295-9602-5B32ABF4ACAC}"/>
    <cellStyle name="SAPBEXheaderItem 2 5" xfId="4477" xr:uid="{DBF62628-6810-4330-B1FC-B8A9BD1A20A1}"/>
    <cellStyle name="SAPBEXheaderItem 2 6" xfId="5096" xr:uid="{E724DB81-9DA8-4752-8557-5EB447DCA805}"/>
    <cellStyle name="SAPBEXheaderItem 2 7" xfId="10442" xr:uid="{69189C65-2503-46CC-9C35-36D405719370}"/>
    <cellStyle name="SAPBEXheaderItem 2 8" xfId="12762" xr:uid="{D6C884AA-7A8E-4917-932E-38FDCC7883D0}"/>
    <cellStyle name="SAPBEXheaderItem 3" xfId="156" xr:uid="{722EDE40-B1D9-465C-B2DC-3322FECAF287}"/>
    <cellStyle name="SAPBEXheaderItem 3 2" xfId="4176" xr:uid="{7E44249D-4308-4E49-8739-A208F49C6BAF}"/>
    <cellStyle name="SAPBEXheaderItem 3 3" xfId="4175" xr:uid="{0CEE1C89-E122-4AB3-8C19-10431E70B108}"/>
    <cellStyle name="SAPBEXheaderItem 3 4" xfId="2472" xr:uid="{94ED6A0F-A557-4722-808E-B2529E0537E2}"/>
    <cellStyle name="SAPBEXheaderItem 3 4 2" xfId="6713" xr:uid="{A4D77D85-9167-4CA1-9E4F-2A6E57013D39}"/>
    <cellStyle name="SAPBEXheaderItem 3 4 3" xfId="9450" xr:uid="{ECB2D282-0F27-4319-90B4-9D3C597DADDF}"/>
    <cellStyle name="SAPBEXheaderItem 3 4 4" xfId="5439" xr:uid="{3D289D20-4424-4049-8CAE-B8690BA1405B}"/>
    <cellStyle name="SAPBEXheaderItem 3 4 5" xfId="13970" xr:uid="{517267E5-94B6-4AB0-AF45-8BECA27B40B0}"/>
    <cellStyle name="SAPBEXheaderItem 3 5" xfId="4478" xr:uid="{FB91E70F-C10A-42BD-939A-AE77A0FCE72A}"/>
    <cellStyle name="SAPBEXheaderItem 3 6" xfId="4369" xr:uid="{A82F4DE8-238A-4C80-ABA2-83D610EC73E5}"/>
    <cellStyle name="SAPBEXheaderItem 3 7" xfId="9490" xr:uid="{C6B9964F-A1C6-4DB1-B0D9-822B9922B2E4}"/>
    <cellStyle name="SAPBEXheaderItem 3 8" xfId="13484" xr:uid="{77A4D6CA-0F34-4DF0-952A-D5D397C6BA5D}"/>
    <cellStyle name="SAPBEXheaderItem 4" xfId="4177" xr:uid="{A22544F5-E0EB-4651-8F10-FBFAC79E3176}"/>
    <cellStyle name="SAPBEXheaderItem 4 2" xfId="4178" xr:uid="{8708F31A-3D5A-40DD-BF7F-B72EF5CFA5DF}"/>
    <cellStyle name="SAPBEXheaderItem 4 2 2" xfId="8413" xr:uid="{1F597E63-002F-49FE-8938-52ED7B4D7EAA}"/>
    <cellStyle name="SAPBEXheaderItem 4 2 3" xfId="12287" xr:uid="{D8C3D962-68AC-4E08-BAAF-54C65C098343}"/>
    <cellStyle name="SAPBEXheaderItem 4 2 4" xfId="12010" xr:uid="{97FBD891-4734-4C91-BC95-9753294B04E3}"/>
    <cellStyle name="SAPBEXheaderItem 4 3" xfId="8412" xr:uid="{CF817AB6-3716-4D77-A001-DE69BFE5B04D}"/>
    <cellStyle name="SAPBEXheaderItem 4 4" xfId="12286" xr:uid="{DD69714C-6F38-47E8-B55C-1E8C7FD69F5A}"/>
    <cellStyle name="SAPBEXheaderItem 4 5" xfId="12009" xr:uid="{FE258B55-9F96-4162-A75A-30BF80BA4EAE}"/>
    <cellStyle name="SAPBEXheaderItem 5" xfId="4179" xr:uid="{5F5BB16E-8D78-421A-943C-23999974EC21}"/>
    <cellStyle name="SAPBEXheaderItem 5 2" xfId="8414" xr:uid="{BA70AD35-B76F-463A-B491-EA5D9B186D84}"/>
    <cellStyle name="SAPBEXheaderItem 5 3" xfId="12288" xr:uid="{3D37F4CE-1D32-4611-B8D9-9238636E37D9}"/>
    <cellStyle name="SAPBEXheaderItem 5 4" xfId="12011" xr:uid="{0EA8E52F-E994-4CB1-B6C9-1503DD4EDA93}"/>
    <cellStyle name="SAPBEXheaderItem 6" xfId="4180" xr:uid="{9F152121-AE4B-4032-81E0-3FC423E50146}"/>
    <cellStyle name="SAPBEXheaderItem 6 2" xfId="8415" xr:uid="{8E226B20-065F-4CCD-B0ED-9132B061024C}"/>
    <cellStyle name="SAPBEXheaderItem 6 3" xfId="10861" xr:uid="{4CA4DD77-99FA-4037-9CAA-B560F5B464F7}"/>
    <cellStyle name="SAPBEXheaderItem 6 4" xfId="12289" xr:uid="{6FE314D4-8D5E-4068-BC19-45D035DAF4DE}"/>
    <cellStyle name="SAPBEXheaderItem 6 5" xfId="12865" xr:uid="{45F4475D-01E3-40EB-8197-E10EC36A45C0}"/>
    <cellStyle name="SAPBEXheaderItem 7" xfId="4181" xr:uid="{DE4E487A-FC9B-4362-B3AE-16C2F12669BC}"/>
    <cellStyle name="SAPBEXheaderItem 7 2" xfId="8416" xr:uid="{73279EC8-5565-4AF3-950D-2A65D46792D5}"/>
    <cellStyle name="SAPBEXheaderItem 7 3" xfId="10862" xr:uid="{AC11CE68-5540-479C-AE22-0D660CC423A0}"/>
    <cellStyle name="SAPBEXheaderItem 7 4" xfId="12290" xr:uid="{A02C31D5-46AD-432D-BEC6-C8809DEAEF5C}"/>
    <cellStyle name="SAPBEXheaderItem 7 5" xfId="12012" xr:uid="{CC42A78F-A066-48BD-AED2-E2F19BAB3B0A}"/>
    <cellStyle name="SAPBEXheaderItem 8" xfId="4182" xr:uid="{78422DAA-81AE-42A0-AE69-517F3A88E741}"/>
    <cellStyle name="SAPBEXheaderItem 8 2" xfId="8417" xr:uid="{0D382B8B-5F1B-4F51-901F-2C94413E0277}"/>
    <cellStyle name="SAPBEXheaderItem 8 3" xfId="10863" xr:uid="{65E816F9-D8EE-4B3A-BCA1-16AD3412F22D}"/>
    <cellStyle name="SAPBEXheaderItem 8 4" xfId="12291" xr:uid="{44EB8C1F-3AD3-4C6B-B230-674B1C415BC5}"/>
    <cellStyle name="SAPBEXheaderItem 8 5" xfId="12013" xr:uid="{A95AB63C-EB2E-48F9-A471-239A8AE7B874}"/>
    <cellStyle name="SAPBEXheaderItem 9" xfId="4183" xr:uid="{2652C834-2346-48ED-8416-D9C4B7DF0244}"/>
    <cellStyle name="SAPBEXheaderItem 9 2" xfId="8418" xr:uid="{CEFE021C-BF7B-4848-BD4D-70123193367E}"/>
    <cellStyle name="SAPBEXheaderItem 9 3" xfId="10864" xr:uid="{9E7CBF25-C5B3-4816-9961-A8E0F05232CE}"/>
    <cellStyle name="SAPBEXheaderItem 9 4" xfId="12292" xr:uid="{4496FADE-2A3F-49A9-B9AA-672D77AA1A5C}"/>
    <cellStyle name="SAPBEXheaderItem 9 5" xfId="12014" xr:uid="{1904C07A-AB52-48B1-84AE-9396C1FA45B7}"/>
    <cellStyle name="SAPBEXheaderText" xfId="157" xr:uid="{0C823C5C-37DD-4886-BCF6-509FCFAB3103}"/>
    <cellStyle name="SAPBEXheaderText 10" xfId="2473" xr:uid="{30EB57BA-B492-402A-9586-41BA4A51E195}"/>
    <cellStyle name="SAPBEXheaderText 10 2" xfId="6714" xr:uid="{4F8A153B-B9BD-4ACF-80FB-7487A433DE91}"/>
    <cellStyle name="SAPBEXheaderText 10 3" xfId="5440" xr:uid="{8EAC44BE-B23D-44F7-AD81-6F8B8EFACFD2}"/>
    <cellStyle name="SAPBEXheaderText 10 4" xfId="13841" xr:uid="{AEF443FF-1B54-4F34-8D3A-37DBECE0C8EE}"/>
    <cellStyle name="SAPBEXheaderText 11" xfId="4479" xr:uid="{79D48485-2F54-41D3-AE85-7D561B0479A6}"/>
    <cellStyle name="SAPBEXheaderText 12" xfId="7912" xr:uid="{48A65EE4-DF67-4286-8F98-5BC26A7D5EA5}"/>
    <cellStyle name="SAPBEXheaderText 13" xfId="10331" xr:uid="{271F123B-A52C-486D-8A5C-458B3D95CA29}"/>
    <cellStyle name="SAPBEXheaderText 14" xfId="12761" xr:uid="{F1C86280-D6CC-4CE4-8BB7-2ADEC9309446}"/>
    <cellStyle name="SAPBEXheaderText 2" xfId="158" xr:uid="{B08910C5-6EC7-4C27-AAAF-57D8F8F65DE7}"/>
    <cellStyle name="SAPBEXheaderText 2 2" xfId="3699" xr:uid="{DF47278A-99AD-4FE8-8FF1-446B13FE9387}"/>
    <cellStyle name="SAPBEXheaderText 2 2 2" xfId="7940" xr:uid="{FABDAF25-319F-43EF-982D-6E02A8DD5877}"/>
    <cellStyle name="SAPBEXheaderText 2 2 3" xfId="11844" xr:uid="{34147CCA-6322-45F3-94C6-4B570D1BC8AC}"/>
    <cellStyle name="SAPBEXheaderText 2 2 4" xfId="13602" xr:uid="{6FBA730C-1589-4945-8E93-7F86D90D8627}"/>
    <cellStyle name="SAPBEXheaderText 2 3" xfId="3698" xr:uid="{74CEE663-A92D-4B13-9D0E-1337790DF06D}"/>
    <cellStyle name="SAPBEXheaderText 2 3 2" xfId="7939" xr:uid="{0FD3CFE5-D2D3-40EB-B952-5906F7BF5EC1}"/>
    <cellStyle name="SAPBEXheaderText 2 3 3" xfId="10408" xr:uid="{A04EF2E6-AF47-4CFB-85BE-4CAD1ED60CC1}"/>
    <cellStyle name="SAPBEXheaderText 2 3 4" xfId="11843" xr:uid="{0BD40547-9D8F-4BBB-B87E-4A75A99AAA8D}"/>
    <cellStyle name="SAPBEXheaderText 2 3 5" xfId="5454" xr:uid="{2FFBA4C6-9BD3-4B18-9123-7FD0DFC169E2}"/>
    <cellStyle name="SAPBEXheaderText 2 4" xfId="2474" xr:uid="{E8A39E8B-E528-4BFF-AA3D-C13A2A5C3057}"/>
    <cellStyle name="SAPBEXheaderText 2 4 2" xfId="6715" xr:uid="{FAAB1859-C571-4D59-A0B2-6AE8EDB0E4A4}"/>
    <cellStyle name="SAPBEXheaderText 2 4 3" xfId="5441" xr:uid="{A9D8235A-1F98-4EBB-AD6A-6070F5674599}"/>
    <cellStyle name="SAPBEXheaderText 2 4 4" xfId="9481" xr:uid="{F83818D5-E8B7-44A1-9B91-112F1E690BA6}"/>
    <cellStyle name="SAPBEXheaderText 2 5" xfId="4480" xr:uid="{B40D7DC5-7314-416B-AE3A-9595039E5EE4}"/>
    <cellStyle name="SAPBEXheaderText 2 6" xfId="5094" xr:uid="{37205F11-6A82-4F65-976C-77A7ADEA9A3C}"/>
    <cellStyle name="SAPBEXheaderText 2 7" xfId="10330" xr:uid="{168989C1-719A-4102-99A1-3998426C3AF3}"/>
    <cellStyle name="SAPBEXheaderText 2 8" xfId="13483" xr:uid="{3FB312AC-E79C-40C5-B526-0B44F6C4E681}"/>
    <cellStyle name="SAPBEXheaderText 3" xfId="159" xr:uid="{41621E26-B03A-4B43-AD30-ABF10FD5A21E}"/>
    <cellStyle name="SAPBEXheaderText 3 2" xfId="4185" xr:uid="{B2338085-CAF5-4513-A43A-C83797018C00}"/>
    <cellStyle name="SAPBEXheaderText 3 3" xfId="4184" xr:uid="{313B9D8B-F6E4-4A1D-89DC-1B9FA66CC5E4}"/>
    <cellStyle name="SAPBEXheaderText 3 4" xfId="2475" xr:uid="{D4920E2C-1DAF-480A-BF13-536BA87A09DD}"/>
    <cellStyle name="SAPBEXheaderText 3 4 2" xfId="6716" xr:uid="{B083F858-9BE9-4C4F-8C00-7050984F4698}"/>
    <cellStyle name="SAPBEXheaderText 3 4 3" xfId="9453" xr:uid="{83A8A019-BF70-40A2-B4F2-77867FBF1E02}"/>
    <cellStyle name="SAPBEXheaderText 3 4 4" xfId="5442" xr:uid="{85F19446-5904-4B27-8039-57CFD6F20399}"/>
    <cellStyle name="SAPBEXheaderText 3 4 5" xfId="13019" xr:uid="{DE2EF9B8-DA2C-4CA2-96B0-7BBB5CD16CA2}"/>
    <cellStyle name="SAPBEXheaderText 3 5" xfId="4481" xr:uid="{6F649B32-67F0-41D1-ABD0-754347F755EA}"/>
    <cellStyle name="SAPBEXheaderText 3 6" xfId="4364" xr:uid="{2C4C2B13-B6AD-4365-ADD7-F7A61CBA2283}"/>
    <cellStyle name="SAPBEXheaderText 3 7" xfId="10329" xr:uid="{B214DC3C-2342-491F-BE29-3467C9FB6CB0}"/>
    <cellStyle name="SAPBEXheaderText 3 8" xfId="12760" xr:uid="{FA6DABAB-B993-4F53-9729-1E52A7EF92E6}"/>
    <cellStyle name="SAPBEXheaderText 4" xfId="4186" xr:uid="{D69173D8-F52D-4A73-BEA4-D26D17792847}"/>
    <cellStyle name="SAPBEXheaderText 4 2" xfId="4187" xr:uid="{8B73FCC6-EF5D-4D45-A94A-D09505EC6B5D}"/>
    <cellStyle name="SAPBEXheaderText 4 2 2" xfId="8422" xr:uid="{322364D7-4695-4E99-AA4E-070EBBDA492F}"/>
    <cellStyle name="SAPBEXheaderText 4 2 3" xfId="12296" xr:uid="{CE6E9C51-06EB-43D9-893D-6ADA2E7D4D98}"/>
    <cellStyle name="SAPBEXheaderText 4 2 4" xfId="12016" xr:uid="{73F9386C-974E-4D0C-B25C-06591652ED3F}"/>
    <cellStyle name="SAPBEXheaderText 4 3" xfId="8421" xr:uid="{C3581FD9-8CE3-4636-839B-438C23C0C707}"/>
    <cellStyle name="SAPBEXheaderText 4 4" xfId="12295" xr:uid="{E197F274-E9D0-47AE-852C-407509887BF2}"/>
    <cellStyle name="SAPBEXheaderText 4 5" xfId="12015" xr:uid="{54A18784-9C68-43D8-9DBC-FF6CF7A58152}"/>
    <cellStyle name="SAPBEXheaderText 5" xfId="4188" xr:uid="{0C22D91A-50F7-499A-9BBD-3D7400519A63}"/>
    <cellStyle name="SAPBEXheaderText 5 2" xfId="8423" xr:uid="{C3686638-B5AA-4B6A-A977-F81D650BC2EF}"/>
    <cellStyle name="SAPBEXheaderText 5 3" xfId="12297" xr:uid="{11E61959-0ED9-4B3F-96D1-2E2D8E601300}"/>
    <cellStyle name="SAPBEXheaderText 5 4" xfId="12017" xr:uid="{8A2FFA0A-0826-4AB0-B19B-9C760EAB6A7E}"/>
    <cellStyle name="SAPBEXheaderText 6" xfId="4189" xr:uid="{946A9755-70CF-4539-853C-BD726F823389}"/>
    <cellStyle name="SAPBEXheaderText 6 2" xfId="8424" xr:uid="{654369FB-63A2-47D6-874B-E2F2F5A314C3}"/>
    <cellStyle name="SAPBEXheaderText 6 3" xfId="10870" xr:uid="{60AF895F-4E7A-4A9D-907A-4F1D3558EFDE}"/>
    <cellStyle name="SAPBEXheaderText 6 4" xfId="12298" xr:uid="{4701AC32-2CCC-40F7-88C9-2A9E0E5B31C2}"/>
    <cellStyle name="SAPBEXheaderText 6 5" xfId="12018" xr:uid="{485909DD-3D6E-4093-99B9-B221834AA594}"/>
    <cellStyle name="SAPBEXheaderText 7" xfId="4190" xr:uid="{8FEE9CFB-CD99-4D7C-9703-95543B2B8BF0}"/>
    <cellStyle name="SAPBEXheaderText 7 2" xfId="8425" xr:uid="{60ED809B-6228-43FF-AE1F-D73885A4C94E}"/>
    <cellStyle name="SAPBEXheaderText 7 3" xfId="10871" xr:uid="{68F9FFF5-211C-40BF-A5B0-9D7942251B8B}"/>
    <cellStyle name="SAPBEXheaderText 7 4" xfId="12299" xr:uid="{71F6C0F6-D76B-449F-AB57-BD2CE247855F}"/>
    <cellStyle name="SAPBEXheaderText 7 5" xfId="12019" xr:uid="{8544B815-7C2C-44B3-917A-35B234BC6DD8}"/>
    <cellStyle name="SAPBEXheaderText 8" xfId="4191" xr:uid="{9952FE25-F974-48C4-97CE-28AB53BAA5CB}"/>
    <cellStyle name="SAPBEXheaderText 8 2" xfId="8426" xr:uid="{4E25E64C-50A8-4EE7-8B80-7C86236E3DF0}"/>
    <cellStyle name="SAPBEXheaderText 8 3" xfId="10872" xr:uid="{825960DA-8CC8-4AC7-826A-2DDF6E3BCC21}"/>
    <cellStyle name="SAPBEXheaderText 8 4" xfId="12300" xr:uid="{D2168614-2DDA-4B83-849F-BB206FC38F86}"/>
    <cellStyle name="SAPBEXheaderText 8 5" xfId="12020" xr:uid="{10256B94-A522-4E56-908E-09AA7C95FFE4}"/>
    <cellStyle name="SAPBEXheaderText 9" xfId="4192" xr:uid="{5C757904-F7CE-45F8-99F7-810BD827E4DE}"/>
    <cellStyle name="SAPBEXheaderText 9 2" xfId="8427" xr:uid="{FD18B962-87FD-4EB4-AB72-1348A61DE70B}"/>
    <cellStyle name="SAPBEXheaderText 9 3" xfId="10873" xr:uid="{022FEE51-FA0C-4ED4-8C02-C1DEB54C4426}"/>
    <cellStyle name="SAPBEXheaderText 9 4" xfId="12301" xr:uid="{AEAC6514-9046-4759-A9C0-7A5FAADA2AF0}"/>
    <cellStyle name="SAPBEXheaderText 9 5" xfId="12021" xr:uid="{A052EEAE-6574-45F7-92F4-1A601E41501D}"/>
    <cellStyle name="SAPBEXHLevel0" xfId="160" xr:uid="{59A7C850-39B5-407F-A6B4-93C2FCE4EC40}"/>
    <cellStyle name="SAPBEXHLevel0 10" xfId="1546" xr:uid="{C07D11E5-C60E-4379-81B1-1D62F9987BDC}"/>
    <cellStyle name="SAPBEXHLevel0 10 2" xfId="1547" xr:uid="{0ECDEC24-3FE2-4DA7-BD78-184DA4D3990A}"/>
    <cellStyle name="SAPBEXHLevel0 10 2 2" xfId="2869" xr:uid="{83D40079-19E2-4BBE-8244-70D8B75ED18C}"/>
    <cellStyle name="SAPBEXHLevel0 10 2 2 2" xfId="7110" xr:uid="{C09CB0C7-3D72-426A-80D0-12CD95FB0BEE}"/>
    <cellStyle name="SAPBEXHLevel0 10 2 2 3" xfId="8217" xr:uid="{C3E7558F-0DD7-42A2-96FA-6985CA92AFAC}"/>
    <cellStyle name="SAPBEXHLevel0 10 2 2 4" xfId="12792" xr:uid="{30452667-BF2C-43B1-A2E6-969158E3D316}"/>
    <cellStyle name="SAPBEXHLevel0 10 2 3" xfId="5812" xr:uid="{CB4A9BCB-26FF-444D-BC6F-A809B53493BA}"/>
    <cellStyle name="SAPBEXHLevel0 10 2 4" xfId="5137" xr:uid="{625F9F0F-A76E-4563-95F6-51C55D0D5797}"/>
    <cellStyle name="SAPBEXHLevel0 10 2 5" xfId="5304" xr:uid="{A4CA3590-EEEB-4236-89FA-BC57F7D092C9}"/>
    <cellStyle name="SAPBEXHLevel0 10 2 6" xfId="13330" xr:uid="{7F69EC01-209B-483C-9AC3-985460649971}"/>
    <cellStyle name="SAPBEXHLevel0 10 3" xfId="2868" xr:uid="{409C457E-D9CB-4E71-AF6D-7D28AE97AD9C}"/>
    <cellStyle name="SAPBEXHLevel0 10 3 2" xfId="7109" xr:uid="{2DF9A0E4-001E-4A5B-8277-0C6779FD417B}"/>
    <cellStyle name="SAPBEXHLevel0 10 3 3" xfId="8216" xr:uid="{5629B625-93C8-4A62-9349-ACE06AD0808F}"/>
    <cellStyle name="SAPBEXHLevel0 10 3 4" xfId="12140" xr:uid="{479A6EB9-037E-4B8E-955E-DB8AAC7DD944}"/>
    <cellStyle name="SAPBEXHLevel0 10 4" xfId="5811" xr:uid="{C75C6AA9-05E6-4A1B-AEAE-CA97A586FEF5}"/>
    <cellStyle name="SAPBEXHLevel0 10 5" xfId="5138" xr:uid="{B0E4D40F-618B-4D67-ADD4-2CD8D48725EE}"/>
    <cellStyle name="SAPBEXHLevel0 10 6" xfId="5303" xr:uid="{90063324-D5DD-480C-8A5C-577D14488AF7}"/>
    <cellStyle name="SAPBEXHLevel0 10 7" xfId="12601" xr:uid="{99D2337D-FDFA-424F-9020-13F084DAC099}"/>
    <cellStyle name="SAPBEXHLevel0 11" xfId="1548" xr:uid="{2655DFB9-94DD-4ADA-ADE4-D6CF83D88C33}"/>
    <cellStyle name="SAPBEXHLevel0 11 2" xfId="1549" xr:uid="{7BD5F21E-739A-4886-9D2B-E7B30D704F42}"/>
    <cellStyle name="SAPBEXHLevel0 11 2 2" xfId="2871" xr:uid="{0CD9C260-5E6A-4131-A084-E15178ACD2AC}"/>
    <cellStyle name="SAPBEXHLevel0 11 2 2 2" xfId="7112" xr:uid="{576D2BDA-36CA-4732-804A-F8362CD26CAE}"/>
    <cellStyle name="SAPBEXHLevel0 11 2 2 3" xfId="8219" xr:uid="{0130B68A-4874-4F4B-837C-9DBBF4418E90}"/>
    <cellStyle name="SAPBEXHLevel0 11 2 2 4" xfId="12791" xr:uid="{21BDA3CB-ED31-4DEF-9D0E-F08B4FFE2F51}"/>
    <cellStyle name="SAPBEXHLevel0 11 2 3" xfId="5814" xr:uid="{220DB0B0-9B30-47DF-9CF1-9E8887A193AF}"/>
    <cellStyle name="SAPBEXHLevel0 11 2 4" xfId="5135" xr:uid="{8FE17EF2-A3E7-47C2-9EE3-54DE95927C16}"/>
    <cellStyle name="SAPBEXHLevel0 11 2 5" xfId="5306" xr:uid="{D5C63095-8784-41AB-AD62-BD0D2DC64E3E}"/>
    <cellStyle name="SAPBEXHLevel0 11 2 6" xfId="9930" xr:uid="{5133C316-8A81-44CC-BDE5-DD9E568EAA94}"/>
    <cellStyle name="SAPBEXHLevel0 11 3" xfId="2870" xr:uid="{AC7E5225-3ED7-4738-B553-B432239026DF}"/>
    <cellStyle name="SAPBEXHLevel0 11 3 2" xfId="7111" xr:uid="{FC9B8E55-9B8D-441C-B889-512888662346}"/>
    <cellStyle name="SAPBEXHLevel0 11 3 3" xfId="8218" xr:uid="{8D127235-BC09-41EB-8978-5806EFAD0940}"/>
    <cellStyle name="SAPBEXHLevel0 11 3 4" xfId="12141" xr:uid="{2D8A5781-69C7-4007-92B5-282527D8593A}"/>
    <cellStyle name="SAPBEXHLevel0 11 4" xfId="5813" xr:uid="{40559E4B-552B-4EC6-A269-055B4E071B1F}"/>
    <cellStyle name="SAPBEXHLevel0 11 5" xfId="5136" xr:uid="{66A3D7CD-E482-4595-85AF-7AA3E9EDFCFF}"/>
    <cellStyle name="SAPBEXHLevel0 11 6" xfId="5305" xr:uid="{7EE16D5E-C3EB-442D-9F80-EC2C8DF8138C}"/>
    <cellStyle name="SAPBEXHLevel0 11 7" xfId="12600" xr:uid="{6DC4F82B-87CE-4406-B982-7C6D15E09B5C}"/>
    <cellStyle name="SAPBEXHLevel0 11_48MW CMSI CAPEX Budget rev 11Jun10-rev16b (Updated Forecast cash flow)" xfId="1550" xr:uid="{487EEC56-2800-4C9E-BED2-69D5D03D6A1D}"/>
    <cellStyle name="SAPBEXHLevel0 12" xfId="1551" xr:uid="{4775D0CB-BEB9-40AC-8320-2F09DD8B5EBA}"/>
    <cellStyle name="SAPBEXHLevel0 12 2" xfId="2872" xr:uid="{CA2A2A5A-C1C1-47B2-82A2-90710CB5D750}"/>
    <cellStyle name="SAPBEXHLevel0 12 2 2" xfId="7113" xr:uid="{21F9191D-DB15-47B8-8456-96134272F476}"/>
    <cellStyle name="SAPBEXHLevel0 12 2 3" xfId="4402" xr:uid="{CD11BE28-CAE4-4BB7-8A2C-ABD2660AB4AE}"/>
    <cellStyle name="SAPBEXHLevel0 12 2 4" xfId="12148" xr:uid="{AE960DAE-FEE9-4507-8BA2-73D91FA50245}"/>
    <cellStyle name="SAPBEXHLevel0 12 3" xfId="5815" xr:uid="{3B0717AF-6BC2-4263-AEB8-37F89DBC731F}"/>
    <cellStyle name="SAPBEXHLevel0 12 4" xfId="5134" xr:uid="{BA2D51FC-26E3-4100-8DAE-AAD05716191C}"/>
    <cellStyle name="SAPBEXHLevel0 12 5" xfId="5307" xr:uid="{97349F8F-F314-41EC-994A-8397C4DB45D2}"/>
    <cellStyle name="SAPBEXHLevel0 12 6" xfId="12599" xr:uid="{4A7799BD-B93B-42AD-ACEF-7287A7A4EF51}"/>
    <cellStyle name="SAPBEXHLevel0 13" xfId="1552" xr:uid="{49F463FD-55EE-493C-A57B-8BD21EAD969F}"/>
    <cellStyle name="SAPBEXHLevel0 13 2" xfId="2873" xr:uid="{94C5E500-E8FA-4355-9A28-C384DB4AEA9D}"/>
    <cellStyle name="SAPBEXHLevel0 13 2 2" xfId="7114" xr:uid="{247E3369-1040-4139-876B-9AFDC63D9EB7}"/>
    <cellStyle name="SAPBEXHLevel0 13 2 3" xfId="8220" xr:uid="{E3FCF175-1BF1-40DE-98EC-014B5A9D2BDA}"/>
    <cellStyle name="SAPBEXHLevel0 13 2 4" xfId="10140" xr:uid="{44393D5B-B035-46A1-B223-6FFD0B408C7A}"/>
    <cellStyle name="SAPBEXHLevel0 13 3" xfId="5816" xr:uid="{CFA85DBB-0506-46EE-8A77-22F783AA3CB0}"/>
    <cellStyle name="SAPBEXHLevel0 13 4" xfId="5133" xr:uid="{4F70C4D8-75DE-4DDA-9357-1FA43C80980E}"/>
    <cellStyle name="SAPBEXHLevel0 13 5" xfId="6616" xr:uid="{73596DD3-476F-431C-8271-E27DD595189B}"/>
    <cellStyle name="SAPBEXHLevel0 13 6" xfId="13329" xr:uid="{B8F5957D-9F5F-4498-8DB9-BFBE658F426B}"/>
    <cellStyle name="SAPBEXHLevel0 14" xfId="1553" xr:uid="{4B37843C-66C8-4387-8D5E-232A74C327D4}"/>
    <cellStyle name="SAPBEXHLevel0 14 2" xfId="2874" xr:uid="{51E13387-145E-41B6-A040-6111E2823222}"/>
    <cellStyle name="SAPBEXHLevel0 14 2 2" xfId="7115" xr:uid="{7FACFBAF-4F91-4843-A6B8-68C86EEEC37C}"/>
    <cellStyle name="SAPBEXHLevel0 14 2 3" xfId="8221" xr:uid="{1F738C81-CD96-4153-B44B-481FD9CF8E47}"/>
    <cellStyle name="SAPBEXHLevel0 14 2 4" xfId="12142" xr:uid="{2E6419FD-FF2F-4A7E-909D-D88187053E2F}"/>
    <cellStyle name="SAPBEXHLevel0 14 3" xfId="5817" xr:uid="{CB0A7124-FAD8-4B8F-9A21-F70613A029D1}"/>
    <cellStyle name="SAPBEXHLevel0 14 4" xfId="5132" xr:uid="{0D7FBC5E-4943-4E46-A4F0-BE7406C42E81}"/>
    <cellStyle name="SAPBEXHLevel0 14 5" xfId="11032" xr:uid="{21388C66-5BDC-48CB-BC01-CDB9D2ABE93E}"/>
    <cellStyle name="SAPBEXHLevel0 14 6" xfId="12598" xr:uid="{E39C834A-899C-4461-A31B-174AC7534C3C}"/>
    <cellStyle name="SAPBEXHLevel0 15" xfId="1554" xr:uid="{0AB601BC-042B-410F-B7F2-16906DFB1D28}"/>
    <cellStyle name="SAPBEXHLevel0 15 2" xfId="2875" xr:uid="{A5884402-3F1E-479B-8FF8-B35A82E72D29}"/>
    <cellStyle name="SAPBEXHLevel0 15 2 2" xfId="7116" xr:uid="{C1C88651-C3DE-44EF-9EAB-E17C9C87FE54}"/>
    <cellStyle name="SAPBEXHLevel0 15 2 3" xfId="8222" xr:uid="{D7ED66AD-352C-45A4-BD40-FDFB54E8D1E1}"/>
    <cellStyle name="SAPBEXHLevel0 15 2 4" xfId="12143" xr:uid="{DD341F80-E574-4719-84E5-FED49E479D28}"/>
    <cellStyle name="SAPBEXHLevel0 15 3" xfId="5818" xr:uid="{061F738D-D8FE-421E-AF2C-F8410B19D7A3}"/>
    <cellStyle name="SAPBEXHLevel0 15 4" xfId="5131" xr:uid="{8DC8348C-A5AF-4F00-A8D5-A38FBCDEFD1D}"/>
    <cellStyle name="SAPBEXHLevel0 15 5" xfId="5308" xr:uid="{FC21940E-1570-4A9C-8FFA-C9C495F773A0}"/>
    <cellStyle name="SAPBEXHLevel0 15 6" xfId="13327" xr:uid="{EC14B090-805B-4A15-A0AB-7CDD2ECA523F}"/>
    <cellStyle name="SAPBEXHLevel0 16" xfId="1555" xr:uid="{2E655921-F400-47B9-BC6C-D364FE8F286B}"/>
    <cellStyle name="SAPBEXHLevel0 16 2" xfId="2876" xr:uid="{BAD78F26-F20D-4329-A338-8D985F929204}"/>
    <cellStyle name="SAPBEXHLevel0 16 2 2" xfId="7117" xr:uid="{D8DDF3BE-11A1-4B5B-A733-9FD62DE2CFA2}"/>
    <cellStyle name="SAPBEXHLevel0 16 2 3" xfId="8223" xr:uid="{588186C1-1CD1-434D-96B6-DEE5EEC7E7F4}"/>
    <cellStyle name="SAPBEXHLevel0 16 2 4" xfId="12144" xr:uid="{0EDE3DAC-7BBC-4FEB-9E9B-C1C2C00B4596}"/>
    <cellStyle name="SAPBEXHLevel0 16 3" xfId="5819" xr:uid="{70CE7AEB-C00E-46FE-807E-8DF0CF09F459}"/>
    <cellStyle name="SAPBEXHLevel0 16 4" xfId="5130" xr:uid="{9FBD3F49-3B22-4759-8484-256BD24FB4C1}"/>
    <cellStyle name="SAPBEXHLevel0 16 5" xfId="9397" xr:uid="{9F9706C8-64DE-474E-A1D5-C73F60EFC788}"/>
    <cellStyle name="SAPBEXHLevel0 16 6" xfId="13328" xr:uid="{AE43EFF8-45A8-4578-9909-7177F213D55D}"/>
    <cellStyle name="SAPBEXHLevel0 17" xfId="1556" xr:uid="{CAF301FF-8C8E-445A-B192-96A7BDCC78AD}"/>
    <cellStyle name="SAPBEXHLevel0 17 2" xfId="2877" xr:uid="{79100F88-7209-45C2-906A-99102C2838DB}"/>
    <cellStyle name="SAPBEXHLevel0 17 2 2" xfId="7118" xr:uid="{3CFF0591-36D3-4F2D-85E0-81542B9CEA90}"/>
    <cellStyle name="SAPBEXHLevel0 17 2 3" xfId="8224" xr:uid="{C05B1533-9018-49DB-AE98-2184DADECC9D}"/>
    <cellStyle name="SAPBEXHLevel0 17 2 4" xfId="12145" xr:uid="{C9D234B2-2E22-4534-8CE8-B3ED280C551F}"/>
    <cellStyle name="SAPBEXHLevel0 17 3" xfId="5820" xr:uid="{29A2E60D-3B83-4A3F-A3D0-E02D88CD53C0}"/>
    <cellStyle name="SAPBEXHLevel0 17 4" xfId="5129" xr:uid="{F2821085-31EF-4871-8124-836D146F61B9}"/>
    <cellStyle name="SAPBEXHLevel0 17 5" xfId="4728" xr:uid="{89D56F9B-221C-4822-B758-7412365221A1}"/>
    <cellStyle name="SAPBEXHLevel0 17 6" xfId="12597" xr:uid="{0CB804B9-BAC2-42D9-8F51-7AB11041A776}"/>
    <cellStyle name="SAPBEXHLevel0 18" xfId="1557" xr:uid="{9C71DBEA-EC6A-4B24-B643-895B691D0518}"/>
    <cellStyle name="SAPBEXHLevel0 18 2" xfId="2878" xr:uid="{EF661B2F-5430-4AC4-B620-EAC1D2466AB3}"/>
    <cellStyle name="SAPBEXHLevel0 18 2 2" xfId="7119" xr:uid="{AC42FCF1-7F94-4A27-A8FD-34D16B043954}"/>
    <cellStyle name="SAPBEXHLevel0 18 2 3" xfId="8225" xr:uid="{7A93F4F3-B9E3-4DD9-A69C-C35978BCE817}"/>
    <cellStyle name="SAPBEXHLevel0 18 2 4" xfId="12146" xr:uid="{24DD9036-BDC6-4AF5-96AE-6F3185F648B2}"/>
    <cellStyle name="SAPBEXHLevel0 18 3" xfId="5821" xr:uid="{7AB2E244-355D-4D76-9212-EE8491FC8D3C}"/>
    <cellStyle name="SAPBEXHLevel0 18 4" xfId="5128" xr:uid="{37583855-6A83-4D2A-8CE7-671080C4634D}"/>
    <cellStyle name="SAPBEXHLevel0 18 5" xfId="4729" xr:uid="{45B0A873-FF8E-4C30-B849-356EC10FF058}"/>
    <cellStyle name="SAPBEXHLevel0 18 6" xfId="12596" xr:uid="{A39DAB4C-CA4B-4B09-8565-98BAD134FF1A}"/>
    <cellStyle name="SAPBEXHLevel0 19" xfId="1558" xr:uid="{D4228887-5C98-4A3C-8645-609CD0BD6FB2}"/>
    <cellStyle name="SAPBEXHLevel0 19 2" xfId="2879" xr:uid="{13FFBCC4-2909-4AE4-A5FF-6B11E8903061}"/>
    <cellStyle name="SAPBEXHLevel0 19 2 2" xfId="7120" xr:uid="{E9D9F748-9052-43E8-9C42-C20471217077}"/>
    <cellStyle name="SAPBEXHLevel0 19 2 3" xfId="8226" xr:uid="{C688D116-7F83-41B2-899B-5CA8DB1088A8}"/>
    <cellStyle name="SAPBEXHLevel0 19 2 4" xfId="12147" xr:uid="{70C92C36-EC33-43F6-BF0C-605DFDE1CD1A}"/>
    <cellStyle name="SAPBEXHLevel0 19 3" xfId="5822" xr:uid="{4E17D02E-5D89-4D40-B0CB-F713696BAB57}"/>
    <cellStyle name="SAPBEXHLevel0 19 4" xfId="5127" xr:uid="{560E8B1A-64D0-4535-9CEA-2761B715B66B}"/>
    <cellStyle name="SAPBEXHLevel0 19 5" xfId="6620" xr:uid="{117D9357-6F64-4978-9322-4FFB78681619}"/>
    <cellStyle name="SAPBEXHLevel0 19 6" xfId="13325" xr:uid="{1F07967F-5A60-40B4-A1D9-FD5246EA89E8}"/>
    <cellStyle name="SAPBEXHLevel0 2" xfId="161" xr:uid="{B6F89D76-07FF-49C8-B41E-8188BBAC7B20}"/>
    <cellStyle name="SAPBEXHLevel0 2 10" xfId="1559" xr:uid="{97DE56B3-839C-43A7-86DB-A6EBB2859B1E}"/>
    <cellStyle name="SAPBEXHLevel0 2 10 2" xfId="2880" xr:uid="{82F888D3-1B7F-4179-9E91-A5C5A71C709F}"/>
    <cellStyle name="SAPBEXHLevel0 2 10 2 2" xfId="7121" xr:uid="{6F030243-56D7-4E70-9490-6E694650D3D1}"/>
    <cellStyle name="SAPBEXHLevel0 2 10 2 3" xfId="8227" xr:uid="{1F6F04DA-C5FA-4BEF-AD3B-AA249A032CB5}"/>
    <cellStyle name="SAPBEXHLevel0 2 10 2 4" xfId="6610" xr:uid="{5F137F8A-E583-4E72-87AA-93C3CE6A5829}"/>
    <cellStyle name="SAPBEXHLevel0 2 10 3" xfId="5823" xr:uid="{0B5DE749-D10B-471F-8409-68D61816CAD2}"/>
    <cellStyle name="SAPBEXHLevel0 2 10 4" xfId="5126" xr:uid="{B0BC8041-76F1-4CFE-A7ED-D73CC2527DE7}"/>
    <cellStyle name="SAPBEXHLevel0 2 10 5" xfId="10769" xr:uid="{FB43FEEC-661E-461B-8BB1-AA766DCB8BCC}"/>
    <cellStyle name="SAPBEXHLevel0 2 10 6" xfId="13326" xr:uid="{8C1486BA-CCF8-4A50-8C60-31575AA3F853}"/>
    <cellStyle name="SAPBEXHLevel0 2 11" xfId="1560" xr:uid="{4927BD19-49B9-4850-BA90-977B68BE5805}"/>
    <cellStyle name="SAPBEXHLevel0 2 11 2" xfId="2881" xr:uid="{03D706F4-6522-4C54-A2F5-B8EE3BB67413}"/>
    <cellStyle name="SAPBEXHLevel0 2 11 2 2" xfId="7122" xr:uid="{0152F732-50ED-4432-904D-178E2C706E80}"/>
    <cellStyle name="SAPBEXHLevel0 2 11 2 3" xfId="8228" xr:uid="{3D35EA16-C518-4873-91EE-4E0F09B48E4A}"/>
    <cellStyle name="SAPBEXHLevel0 2 11 2 4" xfId="13510" xr:uid="{53151F87-F1A2-4BC6-8C39-9F2C20BDA201}"/>
    <cellStyle name="SAPBEXHLevel0 2 11 3" xfId="5824" xr:uid="{82616E1F-6F48-42E6-A591-8C10AB55C05D}"/>
    <cellStyle name="SAPBEXHLevel0 2 11 4" xfId="5125" xr:uid="{9AF51105-DAEB-4ADD-87E6-4BC82DFF43DA}"/>
    <cellStyle name="SAPBEXHLevel0 2 11 5" xfId="9410" xr:uid="{08E0A522-CE6F-4B1E-8740-01B800D88E7B}"/>
    <cellStyle name="SAPBEXHLevel0 2 11 6" xfId="12595" xr:uid="{EE27745B-1428-4CB1-B08E-2568443E0BE3}"/>
    <cellStyle name="SAPBEXHLevel0 2 12" xfId="1561" xr:uid="{716AAD51-BC72-4C11-839A-51B60D36D138}"/>
    <cellStyle name="SAPBEXHLevel0 2 12 2" xfId="2882" xr:uid="{8975CFEB-4C41-4043-ACC1-C9D344EFE720}"/>
    <cellStyle name="SAPBEXHLevel0 2 12 2 2" xfId="7123" xr:uid="{8AD49330-F9F1-4D32-A93D-5079D93743A8}"/>
    <cellStyle name="SAPBEXHLevel0 2 12 2 3" xfId="8229" xr:uid="{AD96FFEA-6B5C-4188-BA67-BA542EEE6095}"/>
    <cellStyle name="SAPBEXHLevel0 2 12 2 4" xfId="10448" xr:uid="{9BDFEE1E-0D41-499E-A5A4-0D728D23ADCC}"/>
    <cellStyle name="SAPBEXHLevel0 2 12 3" xfId="5825" xr:uid="{51294224-602A-49CE-A09A-1F2B47942276}"/>
    <cellStyle name="SAPBEXHLevel0 2 12 4" xfId="5124" xr:uid="{6AE37778-1278-4FA5-8553-6A162F88F467}"/>
    <cellStyle name="SAPBEXHLevel0 2 12 5" xfId="8294" xr:uid="{AEFA8EFF-CA71-4BE3-BB77-D861F2A263C5}"/>
    <cellStyle name="SAPBEXHLevel0 2 12 6" xfId="12594" xr:uid="{AEDE5088-0D96-4132-9EF9-F9E97E1EAC79}"/>
    <cellStyle name="SAPBEXHLevel0 2 13" xfId="1562" xr:uid="{BCA76F3D-2354-4B22-8974-3417B1724423}"/>
    <cellStyle name="SAPBEXHLevel0 2 13 2" xfId="2883" xr:uid="{25528762-5CDF-484F-B265-2EE3CDCFF912}"/>
    <cellStyle name="SAPBEXHLevel0 2 13 2 2" xfId="7124" xr:uid="{C65B5ED3-7196-476D-8E9A-9FC499F777E1}"/>
    <cellStyle name="SAPBEXHLevel0 2 13 2 3" xfId="11033" xr:uid="{9BC0AEDB-FD98-4DF7-BFD4-C55E85F7BAC5}"/>
    <cellStyle name="SAPBEXHLevel0 2 13 2 4" xfId="10474" xr:uid="{A86DA910-953B-4111-8E59-339CE04EC6BE}"/>
    <cellStyle name="SAPBEXHLevel0 2 13 3" xfId="5826" xr:uid="{55235ED9-FBAC-4AA7-AC9B-7F135AFFCBAE}"/>
    <cellStyle name="SAPBEXHLevel0 2 13 4" xfId="5123" xr:uid="{3F73C96A-E7A1-4DDD-997F-A0B07C059260}"/>
    <cellStyle name="SAPBEXHLevel0 2 13 5" xfId="5309" xr:uid="{9CACB2C2-F1C3-4702-A37A-01CFA26D03A6}"/>
    <cellStyle name="SAPBEXHLevel0 2 13 6" xfId="13323" xr:uid="{573DE029-1047-4629-9B5A-F6C50E9AD63F}"/>
    <cellStyle name="SAPBEXHLevel0 2 14" xfId="1563" xr:uid="{4CC57888-8953-4980-9EF8-BF5AC778805C}"/>
    <cellStyle name="SAPBEXHLevel0 2 14 2" xfId="2884" xr:uid="{156D0509-ED78-453C-9C51-BD0DD56918F6}"/>
    <cellStyle name="SAPBEXHLevel0 2 14 2 2" xfId="7125" xr:uid="{888B5D0A-0058-4A40-A1B2-265584969EC8}"/>
    <cellStyle name="SAPBEXHLevel0 2 14 2 3" xfId="11034" xr:uid="{B18F4230-926D-4013-A193-2A25974C16AF}"/>
    <cellStyle name="SAPBEXHLevel0 2 14 2 4" xfId="10139" xr:uid="{A0F55419-A4EE-4BD3-AF7E-A128805B12C1}"/>
    <cellStyle name="SAPBEXHLevel0 2 14 3" xfId="5827" xr:uid="{C1D73A11-9E74-410E-98BE-63506542DFE7}"/>
    <cellStyle name="SAPBEXHLevel0 2 14 4" xfId="5122" xr:uid="{385D6C79-04F1-4ABB-A682-1751D471639B}"/>
    <cellStyle name="SAPBEXHLevel0 2 14 5" xfId="10770" xr:uid="{D7FBDB0C-BEE8-4411-8F30-816A312292BD}"/>
    <cellStyle name="SAPBEXHLevel0 2 14 6" xfId="13324" xr:uid="{8EE282B9-64EA-414D-AE18-90C87850AAA4}"/>
    <cellStyle name="SAPBEXHLevel0 2 15" xfId="1564" xr:uid="{90AB4C27-E9A3-4220-8997-001799C26537}"/>
    <cellStyle name="SAPBEXHLevel0 2 15 2" xfId="2885" xr:uid="{F4E53B9F-07F7-4664-9360-541D63E3E8AA}"/>
    <cellStyle name="SAPBEXHLevel0 2 15 2 2" xfId="7126" xr:uid="{0A4AC043-BB75-4421-8FC6-E11B55D531A3}"/>
    <cellStyle name="SAPBEXHLevel0 2 15 2 3" xfId="11035" xr:uid="{3AB8C65E-D7D7-4276-B82C-4EF0D4A6DB41}"/>
    <cellStyle name="SAPBEXHLevel0 2 15 2 4" xfId="12149" xr:uid="{DF31082C-8181-4B86-967C-4FE147E98E2D}"/>
    <cellStyle name="SAPBEXHLevel0 2 15 3" xfId="5828" xr:uid="{B26C38B8-916F-4996-B288-A80977C983D6}"/>
    <cellStyle name="SAPBEXHLevel0 2 15 4" xfId="5121" xr:uid="{56941C67-147D-4169-8C71-75A4B5130650}"/>
    <cellStyle name="SAPBEXHLevel0 2 15 5" xfId="5310" xr:uid="{AD432C49-3333-415A-AAE8-A80CA7947221}"/>
    <cellStyle name="SAPBEXHLevel0 2 15 6" xfId="12593" xr:uid="{47DAA7BF-B9D3-4284-81DD-6B9A3C1D058C}"/>
    <cellStyle name="SAPBEXHLevel0 2 16" xfId="1565" xr:uid="{65295B26-2DF8-450A-8E90-EB63C6EE338E}"/>
    <cellStyle name="SAPBEXHLevel0 2 16 2" xfId="2886" xr:uid="{B0868884-7E6F-4155-8C31-67C565FFF1D5}"/>
    <cellStyle name="SAPBEXHLevel0 2 16 2 2" xfId="7127" xr:uid="{0AFB5B91-90AA-4D19-8750-4D61C7120665}"/>
    <cellStyle name="SAPBEXHLevel0 2 16 2 3" xfId="11036" xr:uid="{E1E519D8-A4F0-4DAD-92D4-8C9B92678D4A}"/>
    <cellStyle name="SAPBEXHLevel0 2 16 2 4" xfId="12150" xr:uid="{F9E83DD8-A664-472D-8AE4-5016D2B32315}"/>
    <cellStyle name="SAPBEXHLevel0 2 16 3" xfId="5829" xr:uid="{096F3961-781A-4E84-89A9-986B1F827D67}"/>
    <cellStyle name="SAPBEXHLevel0 2 16 4" xfId="5120" xr:uid="{4C4CFB2E-C540-416D-8576-BF0B863B306D}"/>
    <cellStyle name="SAPBEXHLevel0 2 16 5" xfId="4409" xr:uid="{2C09805C-7558-44F3-A8C5-ED796DF23C03}"/>
    <cellStyle name="SAPBEXHLevel0 2 16 6" xfId="12592" xr:uid="{C5328C03-4E4A-4B72-9D06-74DBAA0459D9}"/>
    <cellStyle name="SAPBEXHLevel0 2 17" xfId="2550" xr:uid="{8EBBD3EA-C9D6-4416-8129-822C62061FE8}"/>
    <cellStyle name="SAPBEXHLevel0 2 17 2" xfId="6791" xr:uid="{22F9E731-FAC9-4AF7-9974-AA247B90A640}"/>
    <cellStyle name="SAPBEXHLevel0 2 17 3" xfId="9515" xr:uid="{1C2C81B8-B06A-44A6-9A97-29EB6683D8AF}"/>
    <cellStyle name="SAPBEXHLevel0 2 17 4" xfId="4958" xr:uid="{363448B5-4086-474E-9562-7783A47226B6}"/>
    <cellStyle name="SAPBEXHLevel0 2 17 5" xfId="12992" xr:uid="{272AEF02-AFE3-45A2-8AB1-687E5B7AB5C2}"/>
    <cellStyle name="SAPBEXHLevel0 2 18" xfId="4483" xr:uid="{5D209E3B-B720-4E3F-8F11-93D2BE581225}"/>
    <cellStyle name="SAPBEXHLevel0 2 19" xfId="5093" xr:uid="{ABCBDEED-EC35-43FE-8037-8F42F0434E8D}"/>
    <cellStyle name="SAPBEXHLevel0 2 2" xfId="1566" xr:uid="{B3384649-7793-4B98-9F71-33EBA78AC8CF}"/>
    <cellStyle name="SAPBEXHLevel0 2 2 2" xfId="1567" xr:uid="{E4ABB870-AC9A-4C60-A6B0-9CFD49E48345}"/>
    <cellStyle name="SAPBEXHLevel0 2 2 2 2" xfId="3701" xr:uid="{BB5279FA-9ECC-4919-BCD7-2E11C26C33CF}"/>
    <cellStyle name="SAPBEXHLevel0 2 2 2 2 2" xfId="7942" xr:uid="{70BD31AF-519D-490C-8CED-961707BA223D}"/>
    <cellStyle name="SAPBEXHLevel0 2 2 2 2 3" xfId="11846" xr:uid="{7BA646FB-0CA2-4251-B210-F8BF92904181}"/>
    <cellStyle name="SAPBEXHLevel0 2 2 2 2 4" xfId="13600" xr:uid="{7CB9F257-6C9D-4C8B-8DEA-6D88C9CA7D43}"/>
    <cellStyle name="SAPBEXHLevel0 2 2 2 3" xfId="2888" xr:uid="{71F6F63F-7FE6-46BA-8EC6-A7153CA8538D}"/>
    <cellStyle name="SAPBEXHLevel0 2 2 2 3 2" xfId="7129" xr:uid="{E3A73D02-4B04-4CE8-911A-7581B15D2B1F}"/>
    <cellStyle name="SAPBEXHLevel0 2 2 2 3 3" xfId="11038" xr:uid="{8419E951-BB14-45B1-8EE5-FD5492C703AA}"/>
    <cellStyle name="SAPBEXHLevel0 2 2 2 3 4" xfId="12152" xr:uid="{8D4E7CA5-CFE0-4747-BFA8-CB7A4FA0870E}"/>
    <cellStyle name="SAPBEXHLevel0 2 2 2 4" xfId="5831" xr:uid="{9E19DA9C-866F-43BB-B389-B30E1E4EC346}"/>
    <cellStyle name="SAPBEXHLevel0 2 2 2 5" xfId="5118" xr:uid="{08D09BA6-3CF1-475C-9845-D469E39BF4B2}"/>
    <cellStyle name="SAPBEXHLevel0 2 2 2 6" xfId="5314" xr:uid="{19E83EE1-5C81-4834-829E-95AE5F5CEA12}"/>
    <cellStyle name="SAPBEXHLevel0 2 2 2 7" xfId="13322" xr:uid="{F4B2312F-F9E4-4C4B-BF80-50DDAD64A079}"/>
    <cellStyle name="SAPBEXHLevel0 2 2 3" xfId="3700" xr:uid="{260FB182-CD1D-4B9E-B51B-68385F727423}"/>
    <cellStyle name="SAPBEXHLevel0 2 2 3 2" xfId="7941" xr:uid="{FB9EBB01-8391-4767-9769-B8540A8EB17F}"/>
    <cellStyle name="SAPBEXHLevel0 2 2 3 3" xfId="11845" xr:uid="{42FB9F0F-3FED-425A-8855-EC508C98D761}"/>
    <cellStyle name="SAPBEXHLevel0 2 2 3 4" xfId="13601" xr:uid="{7117077D-74B9-4006-85AE-7DF2501755ED}"/>
    <cellStyle name="SAPBEXHLevel0 2 2 4" xfId="2887" xr:uid="{A8284CA6-3D9A-4578-AC24-8730C14044A9}"/>
    <cellStyle name="SAPBEXHLevel0 2 2 4 2" xfId="7128" xr:uid="{E8D0088A-9EFD-4350-AB04-45ABC2D77B26}"/>
    <cellStyle name="SAPBEXHLevel0 2 2 4 3" xfId="11037" xr:uid="{7D56B80A-91D3-40FD-BF7C-17AB23D915F9}"/>
    <cellStyle name="SAPBEXHLevel0 2 2 4 4" xfId="12151" xr:uid="{CC749DAA-11D5-4143-9BD0-85CEFCBEC5F5}"/>
    <cellStyle name="SAPBEXHLevel0 2 2 5" xfId="5830" xr:uid="{CE00CC77-DAB1-4101-90FB-ABB9DCFA252D}"/>
    <cellStyle name="SAPBEXHLevel0 2 2 6" xfId="5119" xr:uid="{0172F282-BD61-4BB4-BCE1-240A14BF83B4}"/>
    <cellStyle name="SAPBEXHLevel0 2 2 7" xfId="6660" xr:uid="{940B5C4E-283A-45C4-ADA0-4F1E1281134F}"/>
    <cellStyle name="SAPBEXHLevel0 2 2 8" xfId="13321" xr:uid="{59226785-72A4-47D9-80AE-58D1D88C9E49}"/>
    <cellStyle name="SAPBEXHLevel0 2 20" xfId="10327" xr:uid="{FB78B218-D905-4902-94D3-7843A54A2484}"/>
    <cellStyle name="SAPBEXHLevel0 2 21" xfId="12759" xr:uid="{9CA6C7CA-D440-4FC6-8633-01112496721F}"/>
    <cellStyle name="SAPBEXHLevel0 2 3" xfId="1568" xr:uid="{A512B8F7-88A1-4AAB-9F7E-20CD417B42C7}"/>
    <cellStyle name="SAPBEXHLevel0 2 3 2" xfId="1569" xr:uid="{75735753-53E6-4575-807E-E292FF99E9F3}"/>
    <cellStyle name="SAPBEXHLevel0 2 3 2 2" xfId="2890" xr:uid="{6DE84A63-A9FA-4639-AFE2-280D566DA4EB}"/>
    <cellStyle name="SAPBEXHLevel0 2 3 2 2 2" xfId="7131" xr:uid="{B0A43DDB-7E43-45C3-A768-3E8EEE0FAA9C}"/>
    <cellStyle name="SAPBEXHLevel0 2 3 2 2 3" xfId="11040" xr:uid="{7A32D404-52C6-4EFF-82BB-17C6FC27A20F}"/>
    <cellStyle name="SAPBEXHLevel0 2 3 2 2 4" xfId="12154" xr:uid="{C6EED3E8-94C2-4561-B421-54CE0DDEA4AD}"/>
    <cellStyle name="SAPBEXHLevel0 2 3 2 3" xfId="5833" xr:uid="{EE965BEB-662C-4EC5-A8E2-A6DB6500135E}"/>
    <cellStyle name="SAPBEXHLevel0 2 3 2 4" xfId="8591" xr:uid="{ED3D1E68-F350-41C4-96C2-279AAF9DE0FB}"/>
    <cellStyle name="SAPBEXHLevel0 2 3 2 5" xfId="6803" xr:uid="{33C3829C-17F0-4AAE-B90F-C0785390F426}"/>
    <cellStyle name="SAPBEXHLevel0 2 3 2 6" xfId="12590" xr:uid="{AFB71248-6110-4F72-A59D-6FF530CD0E90}"/>
    <cellStyle name="SAPBEXHLevel0 2 3 3" xfId="2889" xr:uid="{9ADDD69F-1A8F-4068-9566-04B8C142559A}"/>
    <cellStyle name="SAPBEXHLevel0 2 3 3 2" xfId="7130" xr:uid="{4509E778-E41F-4654-A2A2-79F41B868D9E}"/>
    <cellStyle name="SAPBEXHLevel0 2 3 3 3" xfId="11039" xr:uid="{710333C9-3AE4-42DD-8CD6-4CE14B69DFD0}"/>
    <cellStyle name="SAPBEXHLevel0 2 3 3 4" xfId="12153" xr:uid="{3B1A47DC-831C-47E1-8B2A-ED90FB2BC211}"/>
    <cellStyle name="SAPBEXHLevel0 2 3 4" xfId="5832" xr:uid="{0011BC81-94DC-4F40-857F-553EDBF6D402}"/>
    <cellStyle name="SAPBEXHLevel0 2 3 5" xfId="8590" xr:uid="{D53B3049-4960-4782-AFDB-D7286A93FC15}"/>
    <cellStyle name="SAPBEXHLevel0 2 3 6" xfId="8296" xr:uid="{3B1D16AF-C6DC-4767-A582-BBA7309C035E}"/>
    <cellStyle name="SAPBEXHLevel0 2 3 7" xfId="12591" xr:uid="{46336A07-078F-4716-BFD2-74C9E23D7B2B}"/>
    <cellStyle name="SAPBEXHLevel0 2 4" xfId="1570" xr:uid="{B36A01F2-4355-4821-9134-6095BC649236}"/>
    <cellStyle name="SAPBEXHLevel0 2 4 2" xfId="1571" xr:uid="{3AC0B571-2182-4D98-8EB4-4B5A9DD01295}"/>
    <cellStyle name="SAPBEXHLevel0 2 4 2 2" xfId="2892" xr:uid="{4D9DFBD7-DCC9-4D16-AAD0-4E4478854D88}"/>
    <cellStyle name="SAPBEXHLevel0 2 4 2 2 2" xfId="7133" xr:uid="{94EEA27D-AF37-4154-B206-65AABB9CE78A}"/>
    <cellStyle name="SAPBEXHLevel0 2 4 2 2 3" xfId="11042" xr:uid="{B6A62F1A-09DB-4135-AADF-06289E04DF7B}"/>
    <cellStyle name="SAPBEXHLevel0 2 4 2 2 4" xfId="12156" xr:uid="{6C8B3940-6326-4DAB-9138-AA081D570A1B}"/>
    <cellStyle name="SAPBEXHLevel0 2 4 2 3" xfId="5835" xr:uid="{4AAA5F91-66F2-44C2-82F5-77167E9E99AC}"/>
    <cellStyle name="SAPBEXHLevel0 2 4 2 4" xfId="8593" xr:uid="{E07E2B9E-6436-4EA0-A5F0-8B1FA7C6B626}"/>
    <cellStyle name="SAPBEXHLevel0 2 4 2 5" xfId="4730" xr:uid="{41E1EBE6-68B3-4030-88B0-28307EE6F8C6}"/>
    <cellStyle name="SAPBEXHLevel0 2 4 2 6" xfId="13320" xr:uid="{FDBF21B5-CCB3-4B72-8498-FBC668F0F992}"/>
    <cellStyle name="SAPBEXHLevel0 2 4 3" xfId="2891" xr:uid="{5BD9545F-9F05-48AC-B6EA-8B9CB7365A1D}"/>
    <cellStyle name="SAPBEXHLevel0 2 4 3 2" xfId="7132" xr:uid="{C0E881EC-8A3A-4C1D-A477-17B846869C7F}"/>
    <cellStyle name="SAPBEXHLevel0 2 4 3 3" xfId="11041" xr:uid="{7C442144-37FE-4E1E-B30B-A5F3392E0CE9}"/>
    <cellStyle name="SAPBEXHLevel0 2 4 3 4" xfId="12155" xr:uid="{4C718584-3164-4BD3-AC5A-F56D721A684D}"/>
    <cellStyle name="SAPBEXHLevel0 2 4 4" xfId="5834" xr:uid="{7B062810-4EDC-4E87-93C6-9550E9A75489}"/>
    <cellStyle name="SAPBEXHLevel0 2 4 5" xfId="8592" xr:uid="{51DCC636-2148-4E1F-811D-CC1DFE93B5B2}"/>
    <cellStyle name="SAPBEXHLevel0 2 4 6" xfId="6624" xr:uid="{9CD5BC5C-1A5A-4582-A174-0EEA3B305B97}"/>
    <cellStyle name="SAPBEXHLevel0 2 4 7" xfId="13319" xr:uid="{8BB8A04C-2E7B-4592-BCE1-0D73F13E200F}"/>
    <cellStyle name="SAPBEXHLevel0 2 5" xfId="1572" xr:uid="{7A32AB44-8C26-4D0A-82F1-D9C8F359A4F7}"/>
    <cellStyle name="SAPBEXHLevel0 2 5 2" xfId="1573" xr:uid="{502A01B4-82C5-4C3B-9E5C-DA5728181C0F}"/>
    <cellStyle name="SAPBEXHLevel0 2 5 2 2" xfId="2894" xr:uid="{43D01B3F-5551-4D76-AE24-852CC514B453}"/>
    <cellStyle name="SAPBEXHLevel0 2 5 2 2 2" xfId="7135" xr:uid="{A5800C94-CFC9-4164-9528-B51A9C717181}"/>
    <cellStyle name="SAPBEXHLevel0 2 5 2 2 3" xfId="11044" xr:uid="{E2665774-D1B4-4B21-8C94-7F03D82A37C9}"/>
    <cellStyle name="SAPBEXHLevel0 2 5 2 2 4" xfId="12158" xr:uid="{13D534B0-1A75-469A-8C6D-B0CB3FCFFAA5}"/>
    <cellStyle name="SAPBEXHLevel0 2 5 2 3" xfId="5837" xr:uid="{448C5C0F-6CA5-4C8D-881D-E56E112DBCE1}"/>
    <cellStyle name="SAPBEXHLevel0 2 5 2 4" xfId="8595" xr:uid="{4C647B13-C23F-4E53-9147-C189E370FD42}"/>
    <cellStyle name="SAPBEXHLevel0 2 5 2 5" xfId="10768" xr:uid="{21F7AB77-E709-42F3-A92F-8F2666651ED5}"/>
    <cellStyle name="SAPBEXHLevel0 2 5 2 6" xfId="12588" xr:uid="{C0E7CE99-0FA6-46B0-8B00-7A859A553BAC}"/>
    <cellStyle name="SAPBEXHLevel0 2 5 3" xfId="2893" xr:uid="{A816CF24-6B06-459D-8530-8BE16095E1AB}"/>
    <cellStyle name="SAPBEXHLevel0 2 5 3 2" xfId="7134" xr:uid="{AF280828-6A5E-4DD0-861A-0BB1ABF1CF57}"/>
    <cellStyle name="SAPBEXHLevel0 2 5 3 3" xfId="11043" xr:uid="{B249D377-A305-4F01-8F15-30A011FED0A0}"/>
    <cellStyle name="SAPBEXHLevel0 2 5 3 4" xfId="12157" xr:uid="{A777D32A-6A56-413A-8BFB-C42B0418B66C}"/>
    <cellStyle name="SAPBEXHLevel0 2 5 4" xfId="5836" xr:uid="{724BA47B-6FBC-43BD-AF35-483B645F0247}"/>
    <cellStyle name="SAPBEXHLevel0 2 5 5" xfId="8594" xr:uid="{67161F93-F127-4891-9416-EB14035B3C07}"/>
    <cellStyle name="SAPBEXHLevel0 2 5 6" xfId="4731" xr:uid="{DB8072DA-8D88-42E3-BD43-73BE398FB48C}"/>
    <cellStyle name="SAPBEXHLevel0 2 5 7" xfId="12589" xr:uid="{F020E829-9E76-4BB1-9873-CAF1DFADE386}"/>
    <cellStyle name="SAPBEXHLevel0 2 6" xfId="1574" xr:uid="{937E1666-54A6-4A69-AB5E-DA15780ED833}"/>
    <cellStyle name="SAPBEXHLevel0 2 6 2" xfId="1575" xr:uid="{BB5E3D74-35C8-4F46-9223-F0334989A1BC}"/>
    <cellStyle name="SAPBEXHLevel0 2 6 2 2" xfId="2896" xr:uid="{D09EEA83-94EE-4DD1-BAB9-72846D1E8DE9}"/>
    <cellStyle name="SAPBEXHLevel0 2 6 2 2 2" xfId="7137" xr:uid="{E7D568D4-D45C-491D-A810-07801561F0ED}"/>
    <cellStyle name="SAPBEXHLevel0 2 6 2 2 3" xfId="11046" xr:uid="{79509ACD-B1FC-46E4-A15C-1B77F790BA8F}"/>
    <cellStyle name="SAPBEXHLevel0 2 6 2 2 4" xfId="10480" xr:uid="{D540DF95-284F-4D42-9DE7-D4F4C33A01D4}"/>
    <cellStyle name="SAPBEXHLevel0 2 6 2 3" xfId="5839" xr:uid="{0CBF923A-D4C7-4925-AEA0-B7CB9BF4D633}"/>
    <cellStyle name="SAPBEXHLevel0 2 6 2 4" xfId="8597" xr:uid="{1FDF4AAA-91E5-4161-B9FF-20A0426D66C4}"/>
    <cellStyle name="SAPBEXHLevel0 2 6 2 5" xfId="5042" xr:uid="{F0778CC6-094B-4C39-8651-AE760E1EF923}"/>
    <cellStyle name="SAPBEXHLevel0 2 6 2 6" xfId="13906" xr:uid="{2F7380BA-59AF-4B1B-BCEF-D42B9BDC9E27}"/>
    <cellStyle name="SAPBEXHLevel0 2 6 3" xfId="2895" xr:uid="{E25D9D03-0671-4820-BB28-75AB98C737C1}"/>
    <cellStyle name="SAPBEXHLevel0 2 6 3 2" xfId="7136" xr:uid="{3A33EE86-2BAC-40DC-9D0F-AC72E31F248E}"/>
    <cellStyle name="SAPBEXHLevel0 2 6 3 3" xfId="11045" xr:uid="{5E315CA8-3D79-4EB8-9EA9-22A328BB205C}"/>
    <cellStyle name="SAPBEXHLevel0 2 6 3 4" xfId="12159" xr:uid="{22E7009E-64FA-42E8-974C-21286F941334}"/>
    <cellStyle name="SAPBEXHLevel0 2 6 4" xfId="5838" xr:uid="{116026CC-007F-4000-9125-CE60DEFDBF51}"/>
    <cellStyle name="SAPBEXHLevel0 2 6 5" xfId="8596" xr:uid="{62D92B2D-8E32-4A5B-A0D2-A530A0B6DA78}"/>
    <cellStyle name="SAPBEXHLevel0 2 6 6" xfId="9409" xr:uid="{40332D8B-C238-4E11-BD4E-123303EBCC37}"/>
    <cellStyle name="SAPBEXHLevel0 2 6 7" xfId="13317" xr:uid="{C3DE8A88-24AD-4A91-958C-5FB199037EEB}"/>
    <cellStyle name="SAPBEXHLevel0 2 7" xfId="1576" xr:uid="{FC04E9C9-0F2C-4045-84EC-FCB02370A9C4}"/>
    <cellStyle name="SAPBEXHLevel0 2 7 2" xfId="1577" xr:uid="{455863EE-F0C0-4E35-8036-5386226676B4}"/>
    <cellStyle name="SAPBEXHLevel0 2 7 2 2" xfId="2898" xr:uid="{6703EF2F-6FF8-410E-9600-3BD8F140C1AD}"/>
    <cellStyle name="SAPBEXHLevel0 2 7 2 2 2" xfId="7139" xr:uid="{4D2B7134-A06E-4767-86BE-AD8F9E3BA863}"/>
    <cellStyle name="SAPBEXHLevel0 2 7 2 2 3" xfId="11048" xr:uid="{C2A3774E-69D5-43FB-8786-D63D0DAC4324}"/>
    <cellStyle name="SAPBEXHLevel0 2 7 2 2 4" xfId="9504" xr:uid="{D79F5DA6-75BB-4122-A60C-C2A779C4F295}"/>
    <cellStyle name="SAPBEXHLevel0 2 7 2 3" xfId="5841" xr:uid="{EBC02DB8-52D5-4EA0-9B7E-CD55C61DA989}"/>
    <cellStyle name="SAPBEXHLevel0 2 7 2 4" xfId="8599" xr:uid="{1999EC12-922A-413B-BF81-B18EB96A527E}"/>
    <cellStyle name="SAPBEXHLevel0 2 7 2 5" xfId="4732" xr:uid="{B0149EA3-7055-4DE1-A1DF-F9393ED2094C}"/>
    <cellStyle name="SAPBEXHLevel0 2 7 2 6" xfId="12587" xr:uid="{6CA8D7B3-D7C4-4AFE-83E4-5E6B263CBE19}"/>
    <cellStyle name="SAPBEXHLevel0 2 7 3" xfId="2897" xr:uid="{DB1FE9D3-1547-4937-827D-EDCA5D410FC6}"/>
    <cellStyle name="SAPBEXHLevel0 2 7 3 2" xfId="7138" xr:uid="{36F45384-81DA-4432-B02B-AA8D52997627}"/>
    <cellStyle name="SAPBEXHLevel0 2 7 3 3" xfId="11047" xr:uid="{E3EB3573-3158-481A-BDEF-1513E054BB0F}"/>
    <cellStyle name="SAPBEXHLevel0 2 7 3 4" xfId="12171" xr:uid="{38F4275F-EA61-4B2E-9AF1-8C8CE4310672}"/>
    <cellStyle name="SAPBEXHLevel0 2 7 4" xfId="5840" xr:uid="{54C48CA4-3762-4FD3-8936-13EE5C61966D}"/>
    <cellStyle name="SAPBEXHLevel0 2 7 5" xfId="8598" xr:uid="{CA166351-C3EF-413B-8E62-BBECB45BB20C}"/>
    <cellStyle name="SAPBEXHLevel0 2 7 6" xfId="9396" xr:uid="{ADD1979F-5DB5-446A-AF9F-24F9577170E0}"/>
    <cellStyle name="SAPBEXHLevel0 2 7 7" xfId="13318" xr:uid="{B1512823-738D-4C1B-92D3-665B8071FC40}"/>
    <cellStyle name="SAPBEXHLevel0 2 8" xfId="1578" xr:uid="{904DDACC-3423-44BE-8ADF-AF3150F321A0}"/>
    <cellStyle name="SAPBEXHLevel0 2 8 2" xfId="2899" xr:uid="{CE6AA5FC-CB11-4F5D-BDCA-0E3F62EA3BF0}"/>
    <cellStyle name="SAPBEXHLevel0 2 8 2 2" xfId="7140" xr:uid="{5A48C0ED-1B23-403E-A45F-94774B8470AE}"/>
    <cellStyle name="SAPBEXHLevel0 2 8 2 3" xfId="11049" xr:uid="{3FD52A2A-14FD-49EE-9DB2-605A820F173F}"/>
    <cellStyle name="SAPBEXHLevel0 2 8 2 4" xfId="12160" xr:uid="{7D2BEC9A-A798-49E7-8496-0F33D848DC99}"/>
    <cellStyle name="SAPBEXHLevel0 2 8 3" xfId="5842" xr:uid="{1DD92CFA-1A90-45B2-A8F3-2E4018AD73D5}"/>
    <cellStyle name="SAPBEXHLevel0 2 8 4" xfId="8600" xr:uid="{A445C0A8-6BDA-46B5-BB34-033C250BECDA}"/>
    <cellStyle name="SAPBEXHLevel0 2 8 5" xfId="6634" xr:uid="{82F8EF89-C2D6-4405-9B09-E748612EA9A1}"/>
    <cellStyle name="SAPBEXHLevel0 2 8 6" xfId="12586" xr:uid="{8C89A169-9EE5-4104-B36B-245C7D0929F4}"/>
    <cellStyle name="SAPBEXHLevel0 2 9" xfId="1579" xr:uid="{9EDE3E89-29F9-42CB-BBA9-AFB180479E36}"/>
    <cellStyle name="SAPBEXHLevel0 2 9 2" xfId="2900" xr:uid="{18AA3BA1-C0E3-4373-B935-2D6BEFBAC85B}"/>
    <cellStyle name="SAPBEXHLevel0 2 9 2 2" xfId="7141" xr:uid="{83AC67A5-1A6C-404E-9B6F-9F396E0F6592}"/>
    <cellStyle name="SAPBEXHLevel0 2 9 2 3" xfId="11050" xr:uid="{83E8A5E2-FF37-4910-A5A3-E6D4A6B03B07}"/>
    <cellStyle name="SAPBEXHLevel0 2 9 2 4" xfId="12161" xr:uid="{432ED714-4C3E-4166-B1B5-1F79F9222150}"/>
    <cellStyle name="SAPBEXHLevel0 2 9 3" xfId="5843" xr:uid="{5C0A3952-B7C9-4764-9391-F05E043CBB00}"/>
    <cellStyle name="SAPBEXHLevel0 2 9 4" xfId="8601" xr:uid="{25EEBF2B-E9C1-4B19-A581-169283E85DFF}"/>
    <cellStyle name="SAPBEXHLevel0 2 9 5" xfId="638" xr:uid="{9BD63CF9-119F-4FE2-BD75-A4E65EEA0279}"/>
    <cellStyle name="SAPBEXHLevel0 2 9 6" xfId="12846" xr:uid="{9CA73A1E-9B72-454B-B7D9-3281F48597CA}"/>
    <cellStyle name="SAPBEXHLevel0 20" xfId="1580" xr:uid="{FA998FED-2805-4F91-8E55-64CB58CF31B1}"/>
    <cellStyle name="SAPBEXHLevel0 20 2" xfId="2901" xr:uid="{19AC4859-A823-4584-9316-5BB95C463C42}"/>
    <cellStyle name="SAPBEXHLevel0 20 2 2" xfId="7142" xr:uid="{934C9793-890A-44EF-948C-BDB5C04CF142}"/>
    <cellStyle name="SAPBEXHLevel0 20 2 3" xfId="11051" xr:uid="{A8016218-AB5F-4DFD-A706-7CC628107A95}"/>
    <cellStyle name="SAPBEXHLevel0 20 2 4" xfId="12162" xr:uid="{3AB20E03-1C9B-491B-9939-9E7CE354E706}"/>
    <cellStyle name="SAPBEXHLevel0 20 3" xfId="5844" xr:uid="{21DA5C01-1C90-4175-A4C2-F5762A3D2074}"/>
    <cellStyle name="SAPBEXHLevel0 20 4" xfId="8602" xr:uid="{52FE66AF-1A3F-4EA5-AE47-492CB40BA8BB}"/>
    <cellStyle name="SAPBEXHLevel0 20 5" xfId="4372" xr:uid="{B3FB70EA-B1BB-456B-9A35-BD014DC81EF0}"/>
    <cellStyle name="SAPBEXHLevel0 20 6" xfId="13543" xr:uid="{C4A618F3-615E-4A90-AFED-4E5AB6EFC83F}"/>
    <cellStyle name="SAPBEXHLevel0 21" xfId="2476" xr:uid="{9C4131B8-6CA3-440C-9E44-D6E7C9A26B9A}"/>
    <cellStyle name="SAPBEXHLevel0 21 2" xfId="6717" xr:uid="{20863C95-403D-4CE0-9CE9-3894E75D107D}"/>
    <cellStyle name="SAPBEXHLevel0 21 3" xfId="4373" xr:uid="{00F3B640-F501-47D9-9C28-5F4E87B40162}"/>
    <cellStyle name="SAPBEXHLevel0 21 4" xfId="13969" xr:uid="{756E1591-EB11-4BB6-843C-E52EF532E8A0}"/>
    <cellStyle name="SAPBEXHLevel0 22" xfId="2551" xr:uid="{E72C3D70-CBC3-43C0-ACC6-47E420FE65AD}"/>
    <cellStyle name="SAPBEXHLevel0 22 2" xfId="6792" xr:uid="{5F11EDAE-C9BE-4639-8607-51FFD20597BF}"/>
    <cellStyle name="SAPBEXHLevel0 22 3" xfId="4959" xr:uid="{4003872B-1087-4147-A44A-09E62E9CB470}"/>
    <cellStyle name="SAPBEXHLevel0 22 4" xfId="13832" xr:uid="{0307203E-05B1-4589-8131-3C56A89E1897}"/>
    <cellStyle name="SAPBEXHLevel0 23" xfId="4482" xr:uid="{F5C1AD2E-D183-42F2-B08C-ACA75BF6B781}"/>
    <cellStyle name="SAPBEXHLevel0 24" xfId="5490" xr:uid="{5D17EC78-2C91-4AFE-B8B6-401353CEAAFB}"/>
    <cellStyle name="SAPBEXHLevel0 25" xfId="10328" xr:uid="{9B4EBC67-FBEF-4717-87FA-6288BB7621FD}"/>
    <cellStyle name="SAPBEXHLevel0 26" xfId="9926" xr:uid="{225A276D-5651-447C-83B9-53FFF163C688}"/>
    <cellStyle name="SAPBEXHLevel0 27" xfId="13482" xr:uid="{36B6E74A-7E40-455D-ACDB-8812C926EAA7}"/>
    <cellStyle name="SAPBEXHLevel0 3" xfId="162" xr:uid="{F9A5E3E3-3C10-4590-BD41-FC6F2637CA88}"/>
    <cellStyle name="SAPBEXHLevel0 3 10" xfId="1581" xr:uid="{033AA9F5-CF28-48C4-9D34-BC9B167ED6C8}"/>
    <cellStyle name="SAPBEXHLevel0 3 10 2" xfId="2902" xr:uid="{A660AD68-7C90-4813-8BD7-10BA43D0767D}"/>
    <cellStyle name="SAPBEXHLevel0 3 10 2 2" xfId="7143" xr:uid="{2664DD7E-3ABE-4585-BE7D-FD201488686F}"/>
    <cellStyle name="SAPBEXHLevel0 3 10 2 3" xfId="11052" xr:uid="{3AD20E46-165C-4C08-A660-7B3A8645FDBE}"/>
    <cellStyle name="SAPBEXHLevel0 3 10 2 4" xfId="12163" xr:uid="{D068CBF1-3D09-4FB4-B0C0-AD3B04DECFAF}"/>
    <cellStyle name="SAPBEXHLevel0 3 10 3" xfId="5845" xr:uid="{92D042E2-C117-4D11-A816-B1BA5235572E}"/>
    <cellStyle name="SAPBEXHLevel0 3 10 4" xfId="8603" xr:uid="{C30FD622-F005-4925-A293-7298332A571A}"/>
    <cellStyle name="SAPBEXHLevel0 3 10 5" xfId="5315" xr:uid="{5387D8B7-23CC-4E0C-B013-46C814B8564A}"/>
    <cellStyle name="SAPBEXHLevel0 3 10 6" xfId="13316" xr:uid="{C61F0D65-E519-48D3-892B-0C4FC8520185}"/>
    <cellStyle name="SAPBEXHLevel0 3 11" xfId="1582" xr:uid="{3C520E85-EA83-446F-A034-1A57541FF1DF}"/>
    <cellStyle name="SAPBEXHLevel0 3 11 2" xfId="2903" xr:uid="{ABC5AE1E-EC10-4297-87FB-40DE9851B236}"/>
    <cellStyle name="SAPBEXHLevel0 3 11 2 2" xfId="7144" xr:uid="{CC8F6644-AA25-4E58-A7E6-AF9FA496984C}"/>
    <cellStyle name="SAPBEXHLevel0 3 11 2 3" xfId="11053" xr:uid="{9C79AD48-33F8-4B6B-9D0D-7BC8F502A3A2}"/>
    <cellStyle name="SAPBEXHLevel0 3 11 2 4" xfId="12164" xr:uid="{BF766B7A-FA42-468E-B5B5-6D2D816ABF6A}"/>
    <cellStyle name="SAPBEXHLevel0 3 11 3" xfId="5846" xr:uid="{A30B78D2-CC60-427E-A236-AE98D37ADECE}"/>
    <cellStyle name="SAPBEXHLevel0 3 11 4" xfId="8604" xr:uid="{199E2CA4-C3FD-453A-B603-3FBEEE0F534F}"/>
    <cellStyle name="SAPBEXHLevel0 3 11 5" xfId="5316" xr:uid="{DD46AAE5-D7EE-4D2A-BB58-B5C5F89786E5}"/>
    <cellStyle name="SAPBEXHLevel0 3 11 6" xfId="12585" xr:uid="{922498FC-A45A-4E34-9E6A-15EF0B8A7918}"/>
    <cellStyle name="SAPBEXHLevel0 3 12" xfId="1583" xr:uid="{CEC4A452-BF21-40A0-AE36-F9D32FE3E468}"/>
    <cellStyle name="SAPBEXHLevel0 3 12 2" xfId="2904" xr:uid="{BA444CFF-D8DA-4401-B620-B99FE8F8661F}"/>
    <cellStyle name="SAPBEXHLevel0 3 12 2 2" xfId="7145" xr:uid="{42DB7632-0709-46B5-A65C-BEA263BC297C}"/>
    <cellStyle name="SAPBEXHLevel0 3 12 2 3" xfId="11054" xr:uid="{DCD67C72-A4B7-48B7-9953-5248F959CD79}"/>
    <cellStyle name="SAPBEXHLevel0 3 12 2 4" xfId="12165" xr:uid="{3DE86CAA-BD1C-4E79-A1B4-C69E2F459F1A}"/>
    <cellStyle name="SAPBEXHLevel0 3 12 3" xfId="5847" xr:uid="{A5C643B4-F1FD-4442-859A-D5E6D2145B48}"/>
    <cellStyle name="SAPBEXHLevel0 3 12 4" xfId="8605" xr:uid="{93041C94-94A7-4BC3-877A-28E243D871AA}"/>
    <cellStyle name="SAPBEXHLevel0 3 12 5" xfId="4843" xr:uid="{FBFA629F-1793-48FC-9F94-360EA61782C1}"/>
    <cellStyle name="SAPBEXHLevel0 3 12 6" xfId="13315" xr:uid="{5889401C-04E9-42ED-9100-6E9B22681C2C}"/>
    <cellStyle name="SAPBEXHLevel0 3 13" xfId="1584" xr:uid="{604099AE-A032-4F94-BD2C-E0956E720575}"/>
    <cellStyle name="SAPBEXHLevel0 3 13 2" xfId="2905" xr:uid="{4D8AC891-D984-453B-AB5A-CF495A84EF65}"/>
    <cellStyle name="SAPBEXHLevel0 3 13 2 2" xfId="7146" xr:uid="{9293290A-C77D-40F1-B419-89A1B32D7193}"/>
    <cellStyle name="SAPBEXHLevel0 3 13 2 3" xfId="11055" xr:uid="{F8B21880-2BC4-4196-8A80-AB415BC6EED2}"/>
    <cellStyle name="SAPBEXHLevel0 3 13 2 4" xfId="12166" xr:uid="{304B7444-5F7A-49BC-A49E-3E0BA6E85CEF}"/>
    <cellStyle name="SAPBEXHLevel0 3 13 3" xfId="5848" xr:uid="{C86524FB-E410-4940-9DC2-96D5C017EA0E}"/>
    <cellStyle name="SAPBEXHLevel0 3 13 4" xfId="8606" xr:uid="{3162724C-0883-433A-ADF7-F4E2B4EFEBCA}"/>
    <cellStyle name="SAPBEXHLevel0 3 13 5" xfId="5317" xr:uid="{66ECBB9D-4737-49B1-82D9-0D824152F3C1}"/>
    <cellStyle name="SAPBEXHLevel0 3 13 6" xfId="12584" xr:uid="{4F9B9AF7-5BC4-479D-9894-5DD7BF56810D}"/>
    <cellStyle name="SAPBEXHLevel0 3 14" xfId="1585" xr:uid="{07CD78EF-2CAE-474E-8C55-DFD26A0FBDFC}"/>
    <cellStyle name="SAPBEXHLevel0 3 14 2" xfId="2906" xr:uid="{379D9D0D-C125-4CFE-962F-198C283587B8}"/>
    <cellStyle name="SAPBEXHLevel0 3 14 2 2" xfId="7147" xr:uid="{B70B2415-8965-41A8-936F-B99CA6857A30}"/>
    <cellStyle name="SAPBEXHLevel0 3 14 2 3" xfId="11056" xr:uid="{B364F155-7BF0-4D28-B9B6-9BC84D03B5AB}"/>
    <cellStyle name="SAPBEXHLevel0 3 14 2 4" xfId="12167" xr:uid="{A1CB8D8F-0113-457A-88D2-39D7786FBEB4}"/>
    <cellStyle name="SAPBEXHLevel0 3 14 3" xfId="5849" xr:uid="{D68159B7-A34A-4E5D-AC74-9708F2D28371}"/>
    <cellStyle name="SAPBEXHLevel0 3 14 4" xfId="8607" xr:uid="{7E06AE76-0833-4692-9AC9-B5F6C6A0044A}"/>
    <cellStyle name="SAPBEXHLevel0 3 14 5" xfId="5318" xr:uid="{069F612A-BFC8-4589-8372-4A911A967F3D}"/>
    <cellStyle name="SAPBEXHLevel0 3 14 6" xfId="13314" xr:uid="{4CE04ECA-35BD-42C1-9BBD-F9A9FEDFB56D}"/>
    <cellStyle name="SAPBEXHLevel0 3 15" xfId="1586" xr:uid="{421AE961-E55B-4686-A05B-5215E5DBF09A}"/>
    <cellStyle name="SAPBEXHLevel0 3 15 2" xfId="2907" xr:uid="{4887AB83-E17A-4751-9640-B0ABBB38B74B}"/>
    <cellStyle name="SAPBEXHLevel0 3 15 2 2" xfId="7148" xr:uid="{DFA931BD-EBE0-4614-9705-933CC806D14A}"/>
    <cellStyle name="SAPBEXHLevel0 3 15 2 3" xfId="11057" xr:uid="{3BBF6D12-E308-4077-8976-0A683E364C3C}"/>
    <cellStyle name="SAPBEXHLevel0 3 15 2 4" xfId="12168" xr:uid="{E55156E0-58A9-48B1-997B-E0520252D1A3}"/>
    <cellStyle name="SAPBEXHLevel0 3 15 3" xfId="5850" xr:uid="{3CBE8335-5D18-4C0A-A2BF-B1ECAFB179DD}"/>
    <cellStyle name="SAPBEXHLevel0 3 15 4" xfId="8608" xr:uid="{4F6F6C2F-4341-43E2-BD01-90FAB387711C}"/>
    <cellStyle name="SAPBEXHLevel0 3 15 5" xfId="4361" xr:uid="{CEF53C23-C67D-41E1-BA0A-65CE15395FC7}"/>
    <cellStyle name="SAPBEXHLevel0 3 15 6" xfId="12583" xr:uid="{0A887FEF-2478-40C8-A78B-AAA1319B196A}"/>
    <cellStyle name="SAPBEXHLevel0 3 16" xfId="1587" xr:uid="{1AF0BB4E-93ED-4BD5-BF7F-73A7D21937D8}"/>
    <cellStyle name="SAPBEXHLevel0 3 16 2" xfId="2908" xr:uid="{13A759AF-6C02-4E32-9F6A-1E0A42BAEE5B}"/>
    <cellStyle name="SAPBEXHLevel0 3 16 2 2" xfId="7149" xr:uid="{70BF24B7-2433-4925-A0DE-4D1CE57ABEDC}"/>
    <cellStyle name="SAPBEXHLevel0 3 16 2 3" xfId="11058" xr:uid="{BA30C918-3CB5-4616-8ECE-1EA7BD4FAD35}"/>
    <cellStyle name="SAPBEXHLevel0 3 16 2 4" xfId="12169" xr:uid="{9F72FB0F-641A-438D-B161-17C4EF03C538}"/>
    <cellStyle name="SAPBEXHLevel0 3 16 3" xfId="5851" xr:uid="{6A048A7F-5ECF-4AC7-B306-649BF9537DEA}"/>
    <cellStyle name="SAPBEXHLevel0 3 16 4" xfId="8609" xr:uid="{57AAD386-B7BC-49E0-8E58-EBDD53FF3800}"/>
    <cellStyle name="SAPBEXHLevel0 3 16 5" xfId="4844" xr:uid="{ECDCB447-BEF9-4FDE-B18C-C26443D2AD8B}"/>
    <cellStyle name="SAPBEXHLevel0 3 16 6" xfId="13313" xr:uid="{E620B4A8-6A4C-4158-A69A-60DF2A73911F}"/>
    <cellStyle name="SAPBEXHLevel0 3 17" xfId="2477" xr:uid="{675FE3B7-5489-4FD0-AA5B-E0999EB268F5}"/>
    <cellStyle name="SAPBEXHLevel0 3 17 2" xfId="6718" xr:uid="{255C813A-CFBB-46C5-9E19-3A4745E0E863}"/>
    <cellStyle name="SAPBEXHLevel0 3 17 3" xfId="5443" xr:uid="{B479BFB5-226B-4923-984B-E13787F892FD}"/>
    <cellStyle name="SAPBEXHLevel0 3 17 4" xfId="13840" xr:uid="{5C93F12C-87CE-4D99-AFD7-248A332A543A}"/>
    <cellStyle name="SAPBEXHLevel0 3 18" xfId="4484" xr:uid="{9D1DAA7C-EB16-4B0D-B356-A8C08841FD8A}"/>
    <cellStyle name="SAPBEXHLevel0 3 19" xfId="5092" xr:uid="{55D51BE3-455C-42CF-ADA8-8355E7E56A53}"/>
    <cellStyle name="SAPBEXHLevel0 3 2" xfId="1588" xr:uid="{79459F11-6AB5-4DFF-BE06-B56EF41B5A7F}"/>
    <cellStyle name="SAPBEXHLevel0 3 2 2" xfId="1589" xr:uid="{89EF1B19-4FDD-47CD-A5CB-6CE2542A18BF}"/>
    <cellStyle name="SAPBEXHLevel0 3 2 2 2" xfId="2910" xr:uid="{432A8913-9A7D-4193-96D3-1497E3253612}"/>
    <cellStyle name="SAPBEXHLevel0 3 2 2 2 2" xfId="7151" xr:uid="{DB9F9CFC-CDD6-4A12-8EE6-2C36E55FF42C}"/>
    <cellStyle name="SAPBEXHLevel0 3 2 2 2 3" xfId="11060" xr:uid="{A9C648F5-6D67-4C44-A5B6-78ECA499F935}"/>
    <cellStyle name="SAPBEXHLevel0 3 2 2 2 4" xfId="6613" xr:uid="{19BAC7A2-536A-4922-81FB-4E8EA5A06762}"/>
    <cellStyle name="SAPBEXHLevel0 3 2 2 3" xfId="5853" xr:uid="{EBAFFD58-D134-422E-BAB9-50DF89116446}"/>
    <cellStyle name="SAPBEXHLevel0 3 2 2 4" xfId="8611" xr:uid="{8C8A7ED6-3169-4AA9-9D95-9143048A971C}"/>
    <cellStyle name="SAPBEXHLevel0 3 2 2 5" xfId="4845" xr:uid="{4202D221-15A2-484E-BDCD-39503AD43CE2}"/>
    <cellStyle name="SAPBEXHLevel0 3 2 2 6" xfId="13312" xr:uid="{BED63EE4-17B8-41D4-8DCC-0885E2D62A0C}"/>
    <cellStyle name="SAPBEXHLevel0 3 2 3" xfId="2909" xr:uid="{E70A4676-49D5-429F-8191-5CDFD5E77280}"/>
    <cellStyle name="SAPBEXHLevel0 3 2 3 2" xfId="7150" xr:uid="{0DE0ABA6-543A-46CB-AA6F-DC1BB0241474}"/>
    <cellStyle name="SAPBEXHLevel0 3 2 3 3" xfId="11059" xr:uid="{0F17C956-FC6E-4EC4-82A5-226FFEBF6CE6}"/>
    <cellStyle name="SAPBEXHLevel0 3 2 3 4" xfId="12170" xr:uid="{44541590-C704-4C43-8E0E-7D26B39BDB5F}"/>
    <cellStyle name="SAPBEXHLevel0 3 2 4" xfId="5852" xr:uid="{6A9117EF-2CD2-46DA-B7DA-47A6EC01551F}"/>
    <cellStyle name="SAPBEXHLevel0 3 2 5" xfId="8610" xr:uid="{0694C4F8-EE15-4981-86BC-D2151AE09EAB}"/>
    <cellStyle name="SAPBEXHLevel0 3 2 6" xfId="5319" xr:uid="{21363B67-ACED-4DA2-BD6B-7DDE324BFF23}"/>
    <cellStyle name="SAPBEXHLevel0 3 2 7" xfId="12582" xr:uid="{B5222FE8-9C04-4393-8EA0-7EB0BEBC0230}"/>
    <cellStyle name="SAPBEXHLevel0 3 20" xfId="10326" xr:uid="{F54C983A-76AB-4AC4-BD7C-83101D934D7B}"/>
    <cellStyle name="SAPBEXHLevel0 3 21" xfId="13481" xr:uid="{AC071459-B198-40C7-8D7D-8CCDFF12D2B9}"/>
    <cellStyle name="SAPBEXHLevel0 3 3" xfId="1590" xr:uid="{CE148580-F0E0-4CDB-9FB2-3E91DD32A11F}"/>
    <cellStyle name="SAPBEXHLevel0 3 3 2" xfId="1591" xr:uid="{BD1AE92E-557E-4BEA-839E-8622EB9FFA7E}"/>
    <cellStyle name="SAPBEXHLevel0 3 3 2 2" xfId="2912" xr:uid="{CF2CFCA6-58D9-48CD-883F-3643701D8158}"/>
    <cellStyle name="SAPBEXHLevel0 3 3 2 2 2" xfId="7153" xr:uid="{9CA2A3EE-013F-47E7-B6EF-D69B50D9E809}"/>
    <cellStyle name="SAPBEXHLevel0 3 3 2 2 3" xfId="11062" xr:uid="{7B064C8A-98CF-4E9D-AF96-677FEDC0FCE3}"/>
    <cellStyle name="SAPBEXHLevel0 3 3 2 2 4" xfId="12781" xr:uid="{457418FC-9F8F-4B86-AD69-7D116F76AD1D}"/>
    <cellStyle name="SAPBEXHLevel0 3 3 2 3" xfId="5855" xr:uid="{7F26AC6D-6D25-4DFC-93D4-A107DFD74156}"/>
    <cellStyle name="SAPBEXHLevel0 3 3 2 4" xfId="8613" xr:uid="{D1CA2670-DB9F-4043-800B-29D2835D0656}"/>
    <cellStyle name="SAPBEXHLevel0 3 3 2 5" xfId="10767" xr:uid="{A4C9A9E7-4225-4047-AB4B-F6BE663950E3}"/>
    <cellStyle name="SAPBEXHLevel0 3 3 2 6" xfId="13311" xr:uid="{3B201576-4C3A-497F-9126-7E770431C2B0}"/>
    <cellStyle name="SAPBEXHLevel0 3 3 3" xfId="2911" xr:uid="{C16AB2B6-AF43-460D-BBB9-00DC78E8ED7B}"/>
    <cellStyle name="SAPBEXHLevel0 3 3 3 2" xfId="7152" xr:uid="{F7BCDC59-E2C8-42B2-A378-34C394327765}"/>
    <cellStyle name="SAPBEXHLevel0 3 3 3 3" xfId="11061" xr:uid="{71FA3ABA-E741-4DC9-B74A-A1899B7BD573}"/>
    <cellStyle name="SAPBEXHLevel0 3 3 3 4" xfId="10465" xr:uid="{D8F81BC7-30FF-4EF8-A6C3-59DA79C4FD68}"/>
    <cellStyle name="SAPBEXHLevel0 3 3 4" xfId="5854" xr:uid="{677A1E21-45EB-48E8-BC23-E6B818D82E53}"/>
    <cellStyle name="SAPBEXHLevel0 3 3 5" xfId="8612" xr:uid="{2C3A1DF3-8D6F-43A6-A141-B4332E391128}"/>
    <cellStyle name="SAPBEXHLevel0 3 3 6" xfId="4846" xr:uid="{CA3B57AB-E064-4CA4-8C26-64C7B5E5A362}"/>
    <cellStyle name="SAPBEXHLevel0 3 3 7" xfId="12581" xr:uid="{DDD1564D-2B22-411A-95EE-79EEB866C24D}"/>
    <cellStyle name="SAPBEXHLevel0 3 4" xfId="1592" xr:uid="{A802F15E-2E12-4F4C-A7F4-159E172FEB0F}"/>
    <cellStyle name="SAPBEXHLevel0 3 4 2" xfId="1593" xr:uid="{AE20E633-2102-4AAB-ABFA-2FE71E86AD61}"/>
    <cellStyle name="SAPBEXHLevel0 3 4 2 2" xfId="2914" xr:uid="{44B779BA-7190-4B9F-806C-1D1DA4C8D9E6}"/>
    <cellStyle name="SAPBEXHLevel0 3 4 2 2 2" xfId="7155" xr:uid="{D125B216-3EFC-4BF8-907A-09C87ED2424C}"/>
    <cellStyle name="SAPBEXHLevel0 3 4 2 2 3" xfId="11064" xr:uid="{EC27B84D-BD27-4366-AF0B-6926293ABCE3}"/>
    <cellStyle name="SAPBEXHLevel0 3 4 2 2 4" xfId="13933" xr:uid="{55627694-EB6E-4480-9A2F-4B480B85C8B3}"/>
    <cellStyle name="SAPBEXHLevel0 3 4 2 3" xfId="5857" xr:uid="{F4A981A1-767B-4F5A-9715-84882449DF77}"/>
    <cellStyle name="SAPBEXHLevel0 3 4 2 4" xfId="8615" xr:uid="{D92A692F-CAA7-4689-BC2A-99853CEEC428}"/>
    <cellStyle name="SAPBEXHLevel0 3 4 2 5" xfId="4848" xr:uid="{1CDE4816-36C0-41EC-B027-59CF6D527555}"/>
    <cellStyle name="SAPBEXHLevel0 3 4 2 6" xfId="13310" xr:uid="{C6519137-CCA9-43F4-8B52-4FB995E2EAC3}"/>
    <cellStyle name="SAPBEXHLevel0 3 4 3" xfId="2913" xr:uid="{B9264D45-F7DA-4FF5-B4FE-5EFB45882CEF}"/>
    <cellStyle name="SAPBEXHLevel0 3 4 3 2" xfId="7154" xr:uid="{3EEB638A-8151-46CB-89DA-F313D6713B8D}"/>
    <cellStyle name="SAPBEXHLevel0 3 4 3 3" xfId="11063" xr:uid="{0796761D-D833-4CD2-94A3-54C0FF78066B}"/>
    <cellStyle name="SAPBEXHLevel0 3 4 3 4" xfId="12779" xr:uid="{21C5E365-A1E0-4C27-9076-E0AB6B3BE7F7}"/>
    <cellStyle name="SAPBEXHLevel0 3 4 4" xfId="5856" xr:uid="{B91B42A3-17A2-4324-B602-67C189EECEF7}"/>
    <cellStyle name="SAPBEXHLevel0 3 4 5" xfId="8614" xr:uid="{40DC4286-05B9-4BBF-BB5E-46424FFF9A2B}"/>
    <cellStyle name="SAPBEXHLevel0 3 4 6" xfId="4847" xr:uid="{F482AD26-87DD-49C6-BB1B-49AC717584E7}"/>
    <cellStyle name="SAPBEXHLevel0 3 4 7" xfId="12580" xr:uid="{91ABA41B-12FD-43E9-9021-E1E9009DDC7B}"/>
    <cellStyle name="SAPBEXHLevel0 3 5" xfId="1594" xr:uid="{6401EE0D-28F1-4F74-BA94-4C9F10C83DF9}"/>
    <cellStyle name="SAPBEXHLevel0 3 5 2" xfId="1595" xr:uid="{3BAF21EC-5BD3-4B58-A2E0-222403757B42}"/>
    <cellStyle name="SAPBEXHLevel0 3 5 2 2" xfId="2916" xr:uid="{76705559-A495-4346-8C92-3AE8475C9050}"/>
    <cellStyle name="SAPBEXHLevel0 3 5 2 2 2" xfId="7157" xr:uid="{9C33FA71-A730-4DA9-AD1A-2538C0539E2D}"/>
    <cellStyle name="SAPBEXHLevel0 3 5 2 2 3" xfId="11066" xr:uid="{60BB5B6D-1297-476F-98AC-1A82BC3ACC42}"/>
    <cellStyle name="SAPBEXHLevel0 3 5 2 2 4" xfId="10137" xr:uid="{5E2E3699-E732-4F94-A923-79FA66F7405B}"/>
    <cellStyle name="SAPBEXHLevel0 3 5 2 3" xfId="5859" xr:uid="{E47007DB-E4EE-4797-BD05-5D8231A8A0C2}"/>
    <cellStyle name="SAPBEXHLevel0 3 5 2 4" xfId="8617" xr:uid="{FFF10BCA-95CD-4959-B49E-44E7CB3B3F73}"/>
    <cellStyle name="SAPBEXHLevel0 3 5 2 5" xfId="4850" xr:uid="{13ACE1F1-EFF9-4071-AB22-F5E4808FA64B}"/>
    <cellStyle name="SAPBEXHLevel0 3 5 2 6" xfId="9929" xr:uid="{BA16836C-82EB-41FC-AD5A-F22F52545FA3}"/>
    <cellStyle name="SAPBEXHLevel0 3 5 3" xfId="2915" xr:uid="{85BA179D-FC2B-4D7C-8451-982A376623AE}"/>
    <cellStyle name="SAPBEXHLevel0 3 5 3 2" xfId="7156" xr:uid="{8DD8C4D0-7EB6-4EE3-89BC-57F605E6AB24}"/>
    <cellStyle name="SAPBEXHLevel0 3 5 3 3" xfId="11065" xr:uid="{78621BE9-9761-449F-9C9E-3A99BA3E6667}"/>
    <cellStyle name="SAPBEXHLevel0 3 5 3 4" xfId="10138" xr:uid="{B74379D9-F06F-42CB-9B16-9857D205AC06}"/>
    <cellStyle name="SAPBEXHLevel0 3 5 4" xfId="5858" xr:uid="{38C290C5-E698-4A98-919B-C113778AD094}"/>
    <cellStyle name="SAPBEXHLevel0 3 5 5" xfId="8616" xr:uid="{2B5137E8-D96A-4D25-8A93-E059DC31BF52}"/>
    <cellStyle name="SAPBEXHLevel0 3 5 6" xfId="4849" xr:uid="{F65F925B-98FA-486E-9216-7256CDE484F6}"/>
    <cellStyle name="SAPBEXHLevel0 3 5 7" xfId="12579" xr:uid="{13D2B823-662A-4FB8-BADA-A9C62CF0C293}"/>
    <cellStyle name="SAPBEXHLevel0 3 6" xfId="1596" xr:uid="{0796A615-3BC9-49DE-A3E0-AB17C14270F8}"/>
    <cellStyle name="SAPBEXHLevel0 3 6 2" xfId="1597" xr:uid="{DFBB0593-45CF-4A56-9686-4483700B3852}"/>
    <cellStyle name="SAPBEXHLevel0 3 6 2 2" xfId="2918" xr:uid="{7845C3E4-4550-4C5A-83E5-2330E4B78D3C}"/>
    <cellStyle name="SAPBEXHLevel0 3 6 2 2 2" xfId="7159" xr:uid="{569D4233-FBFF-4C63-9F8D-A7C285926091}"/>
    <cellStyle name="SAPBEXHLevel0 3 6 2 2 3" xfId="11068" xr:uid="{9AB434AA-8AD1-4BA4-A41D-6779B8B157B8}"/>
    <cellStyle name="SAPBEXHLevel0 3 6 2 2 4" xfId="10135" xr:uid="{19BEE372-2573-4DF3-8677-AA6788331EF2}"/>
    <cellStyle name="SAPBEXHLevel0 3 6 2 3" xfId="5861" xr:uid="{2A83AA5D-D454-4928-8011-B2EB694D62CE}"/>
    <cellStyle name="SAPBEXHLevel0 3 6 2 4" xfId="8619" xr:uid="{A99B51AB-60F3-4460-A9E6-8B24498F0E02}"/>
    <cellStyle name="SAPBEXHLevel0 3 6 2 5" xfId="4852" xr:uid="{82C9DBA2-92DD-4B39-A838-2B2DD3D2B1D8}"/>
    <cellStyle name="SAPBEXHLevel0 3 6 2 6" xfId="12578" xr:uid="{AB54B850-C30A-4321-8240-AB3AF7AD6C12}"/>
    <cellStyle name="SAPBEXHLevel0 3 6 3" xfId="2917" xr:uid="{7E68F5C6-A035-4CE1-81CF-3ECA22BCB2F0}"/>
    <cellStyle name="SAPBEXHLevel0 3 6 3 2" xfId="7158" xr:uid="{8BA5FEAF-3E56-4F16-A589-9AC4B9E77271}"/>
    <cellStyle name="SAPBEXHLevel0 3 6 3 3" xfId="11067" xr:uid="{961F0053-C949-4B63-A929-F606EF4EEAA8}"/>
    <cellStyle name="SAPBEXHLevel0 3 6 3 4" xfId="10136" xr:uid="{4F802EE2-E3AE-46A1-9C9C-83CB8D5DE991}"/>
    <cellStyle name="SAPBEXHLevel0 3 6 4" xfId="5860" xr:uid="{87C354C7-4AC2-4D14-8515-37EE8831C373}"/>
    <cellStyle name="SAPBEXHLevel0 3 6 5" xfId="8618" xr:uid="{DEF4A012-FF86-4B14-8FE0-8956B4B81327}"/>
    <cellStyle name="SAPBEXHLevel0 3 6 6" xfId="4851" xr:uid="{78B34319-67E7-46A7-95FD-C4320484A8D5}"/>
    <cellStyle name="SAPBEXHLevel0 3 6 7" xfId="13309" xr:uid="{C5D8682E-4CE9-4D00-BEC5-ACD5647B3733}"/>
    <cellStyle name="SAPBEXHLevel0 3 7" xfId="1598" xr:uid="{6F910B85-F297-4B04-A26A-A5A4F8300FC5}"/>
    <cellStyle name="SAPBEXHLevel0 3 7 2" xfId="1599" xr:uid="{1B28F06D-72DE-4677-A43F-057E8F660FBE}"/>
    <cellStyle name="SAPBEXHLevel0 3 7 2 2" xfId="2920" xr:uid="{FC4F6D03-18DD-4FFC-B1E4-8B31E2B6CA33}"/>
    <cellStyle name="SAPBEXHLevel0 3 7 2 2 2" xfId="7161" xr:uid="{E8D26D9F-A732-4CFA-991C-C3EADBD21136}"/>
    <cellStyle name="SAPBEXHLevel0 3 7 2 2 3" xfId="11070" xr:uid="{5B5A52FB-2168-4630-A9E0-DD7079B72B2A}"/>
    <cellStyle name="SAPBEXHLevel0 3 7 2 2 4" xfId="10133" xr:uid="{948ED8E6-27D3-4B4C-A9CD-6D64BBA92ADC}"/>
    <cellStyle name="SAPBEXHLevel0 3 7 2 3" xfId="5863" xr:uid="{953CA322-EAB4-405C-A249-CAE97B21F34C}"/>
    <cellStyle name="SAPBEXHLevel0 3 7 2 4" xfId="8621" xr:uid="{FE94EC40-7AB1-4334-9308-5AC4545B4A53}"/>
    <cellStyle name="SAPBEXHLevel0 3 7 2 5" xfId="10766" xr:uid="{FE3A05CF-8ECF-49FC-9F97-3BDA46F94F50}"/>
    <cellStyle name="SAPBEXHLevel0 3 7 2 6" xfId="12577" xr:uid="{42382D4A-3391-4638-9905-6EE06E9E7336}"/>
    <cellStyle name="SAPBEXHLevel0 3 7 3" xfId="2919" xr:uid="{903C05F8-1513-42C9-AF6D-65309FAA4498}"/>
    <cellStyle name="SAPBEXHLevel0 3 7 3 2" xfId="7160" xr:uid="{F8A35956-FB90-433A-95AE-3F817645DBCA}"/>
    <cellStyle name="SAPBEXHLevel0 3 7 3 3" xfId="11069" xr:uid="{88663C2F-D1A5-4DBB-BD95-771ECD907D98}"/>
    <cellStyle name="SAPBEXHLevel0 3 7 3 4" xfId="10134" xr:uid="{FDB5B6AD-5F7A-418E-9D4D-C9DE9476F5F3}"/>
    <cellStyle name="SAPBEXHLevel0 3 7 4" xfId="5862" xr:uid="{352DFBDE-18B6-444C-BBEB-632575EEB874}"/>
    <cellStyle name="SAPBEXHLevel0 3 7 5" xfId="8620" xr:uid="{1EF469E6-F4A7-490A-93EE-101F083D9D28}"/>
    <cellStyle name="SAPBEXHLevel0 3 7 6" xfId="4853" xr:uid="{E3E2270D-8D8B-4722-A242-4610D68772A0}"/>
    <cellStyle name="SAPBEXHLevel0 3 7 7" xfId="13308" xr:uid="{FC8A19A5-CEAB-4168-A951-7445CFC41749}"/>
    <cellStyle name="SAPBEXHLevel0 3 8" xfId="1600" xr:uid="{6277C8E0-1735-40D7-B643-AB18EC3458A2}"/>
    <cellStyle name="SAPBEXHLevel0 3 8 2" xfId="2921" xr:uid="{1AB3FAB5-BA88-4A53-99EB-A3177C91F94A}"/>
    <cellStyle name="SAPBEXHLevel0 3 8 2 2" xfId="7162" xr:uid="{E1F31195-84B3-4396-AF79-34C44D4BC450}"/>
    <cellStyle name="SAPBEXHLevel0 3 8 2 3" xfId="11071" xr:uid="{368E59CD-0A38-4291-89AE-77B3FA2E640D}"/>
    <cellStyle name="SAPBEXHLevel0 3 8 2 4" xfId="10132" xr:uid="{07197F3C-9E33-4BE7-8A0F-86F0C2D919E8}"/>
    <cellStyle name="SAPBEXHLevel0 3 8 3" xfId="5864" xr:uid="{22539174-9679-452A-B0B5-782EB2220A4C}"/>
    <cellStyle name="SAPBEXHLevel0 3 8 4" xfId="8622" xr:uid="{EBF4FBB4-3DCF-419F-ACFC-D405B7CAF3FE}"/>
    <cellStyle name="SAPBEXHLevel0 3 8 5" xfId="5320" xr:uid="{6D63C54F-92C0-4D8D-8D6A-4C06148985F8}"/>
    <cellStyle name="SAPBEXHLevel0 3 8 6" xfId="13306" xr:uid="{E6129C99-7DFE-4EB9-B0E3-8A8D7CFC537C}"/>
    <cellStyle name="SAPBEXHLevel0 3 9" xfId="1601" xr:uid="{89532954-D9AD-44C7-B536-793B876A8BE3}"/>
    <cellStyle name="SAPBEXHLevel0 3 9 2" xfId="2922" xr:uid="{8104C726-BAE1-4B24-B4F0-EECD7167BA96}"/>
    <cellStyle name="SAPBEXHLevel0 3 9 2 2" xfId="7163" xr:uid="{356C069D-44E5-4F6A-B8CC-E4E34A67B7E6}"/>
    <cellStyle name="SAPBEXHLevel0 3 9 2 3" xfId="11072" xr:uid="{990246D8-B638-4C20-BF94-6EAF766F86CE}"/>
    <cellStyle name="SAPBEXHLevel0 3 9 2 4" xfId="10131" xr:uid="{AEE1D37A-1EE1-4712-B377-675BA82F7E21}"/>
    <cellStyle name="SAPBEXHLevel0 3 9 3" xfId="5865" xr:uid="{CA296D3D-08AC-4F00-9CA1-ABE621884F1C}"/>
    <cellStyle name="SAPBEXHLevel0 3 9 4" xfId="8623" xr:uid="{0FA35F6B-851C-4606-8D1F-F7B14A9C9B30}"/>
    <cellStyle name="SAPBEXHLevel0 3 9 5" xfId="6653" xr:uid="{5CF37166-56E5-48C5-9CE9-0AC2F0F4FFC9}"/>
    <cellStyle name="SAPBEXHLevel0 3 9 6" xfId="13307" xr:uid="{C19C1517-1EA2-4DD8-B043-07B105658E69}"/>
    <cellStyle name="SAPBEXHLevel0 4" xfId="163" xr:uid="{A4128A04-35BE-46F6-8E39-30C835D87EB5}"/>
    <cellStyle name="SAPBEXHLevel0 4 10" xfId="1602" xr:uid="{DA66C2CE-5D8C-4012-BD96-D04CB853ED91}"/>
    <cellStyle name="SAPBEXHLevel0 4 10 2" xfId="2923" xr:uid="{351A0535-02E4-4E87-BF96-5F1EF38937E6}"/>
    <cellStyle name="SAPBEXHLevel0 4 10 2 2" xfId="7164" xr:uid="{B37F54B6-AAA5-4CF3-976D-BD0A63368060}"/>
    <cellStyle name="SAPBEXHLevel0 4 10 2 3" xfId="11073" xr:uid="{6F4E9B06-B318-4344-A996-C1445321A710}"/>
    <cellStyle name="SAPBEXHLevel0 4 10 2 4" xfId="10130" xr:uid="{EE434582-851F-44DF-AACC-F031422C21B5}"/>
    <cellStyle name="SAPBEXHLevel0 4 10 3" xfId="5866" xr:uid="{FC09554C-2815-486F-AA0C-6D344F946C90}"/>
    <cellStyle name="SAPBEXHLevel0 4 10 4" xfId="8624" xr:uid="{995F5CA5-7CBF-4FD0-997B-CA8DA9C300C3}"/>
    <cellStyle name="SAPBEXHLevel0 4 10 5" xfId="6657" xr:uid="{FED0E7BA-0BD2-4C0A-85A2-C9670CCD824E}"/>
    <cellStyle name="SAPBEXHLevel0 4 10 6" xfId="12576" xr:uid="{B7A390F1-2D14-4531-B87D-217158556F7C}"/>
    <cellStyle name="SAPBEXHLevel0 4 11" xfId="1603" xr:uid="{791D15E8-BE26-4236-9161-4D3E4A2829D3}"/>
    <cellStyle name="SAPBEXHLevel0 4 11 2" xfId="2924" xr:uid="{CFED40CC-19E4-4483-98A4-D5B65EB5A2F7}"/>
    <cellStyle name="SAPBEXHLevel0 4 11 2 2" xfId="7165" xr:uid="{47F3D434-8ADD-4172-A76E-FAA7CAE72CE1}"/>
    <cellStyle name="SAPBEXHLevel0 4 11 2 3" xfId="11074" xr:uid="{6447E35A-D4F2-4684-9731-6728B523B891}"/>
    <cellStyle name="SAPBEXHLevel0 4 11 2 4" xfId="8511" xr:uid="{5CA598CC-7A14-404E-864D-8D6A4FA8B59B}"/>
    <cellStyle name="SAPBEXHLevel0 4 11 3" xfId="5867" xr:uid="{7D505ED4-D727-4B81-9486-8CBE2ABEE1E7}"/>
    <cellStyle name="SAPBEXHLevel0 4 11 4" xfId="8625" xr:uid="{4CEDDCE4-5E1D-48BF-BBF1-40E373380CB5}"/>
    <cellStyle name="SAPBEXHLevel0 4 11 5" xfId="6659" xr:uid="{A3E827AA-F7DD-4704-9D32-7625E5F25059}"/>
    <cellStyle name="SAPBEXHLevel0 4 11 6" xfId="12575" xr:uid="{30C0D461-5DE8-4DA8-BBE6-71DCC54B5693}"/>
    <cellStyle name="SAPBEXHLevel0 4 12" xfId="1604" xr:uid="{492CF76A-2860-4CED-BE7B-47B4667B86EC}"/>
    <cellStyle name="SAPBEXHLevel0 4 12 2" xfId="2925" xr:uid="{ED713418-7CDF-4FD3-AAF0-9D4056D1B1DE}"/>
    <cellStyle name="SAPBEXHLevel0 4 12 2 2" xfId="7166" xr:uid="{2491613A-718A-4F11-8DF5-6F6582B0FCCA}"/>
    <cellStyle name="SAPBEXHLevel0 4 12 2 3" xfId="11075" xr:uid="{0BB2EEAC-7911-404B-ACB3-B722844EAFE8}"/>
    <cellStyle name="SAPBEXHLevel0 4 12 2 4" xfId="10129" xr:uid="{93955948-8C4D-4723-B23D-CBF6B1B67308}"/>
    <cellStyle name="SAPBEXHLevel0 4 12 3" xfId="5868" xr:uid="{E9EC9DB5-CFFD-497D-AE15-30CBF7C16724}"/>
    <cellStyle name="SAPBEXHLevel0 4 12 4" xfId="8626" xr:uid="{EB489DAC-FA1C-4984-9118-E58E72D9F18B}"/>
    <cellStyle name="SAPBEXHLevel0 4 12 5" xfId="37" xr:uid="{F1150FF5-BE92-43AE-BEF1-F84D5B0BD0CF}"/>
    <cellStyle name="SAPBEXHLevel0 4 12 6" xfId="13304" xr:uid="{75ECC5B7-D151-497B-BF0C-AECEEDF90CB6}"/>
    <cellStyle name="SAPBEXHLevel0 4 13" xfId="1605" xr:uid="{8245212F-2605-498E-8207-66CBA4C45B10}"/>
    <cellStyle name="SAPBEXHLevel0 4 13 2" xfId="2926" xr:uid="{662F593D-40BD-40D3-8008-0FAF85F2DA38}"/>
    <cellStyle name="SAPBEXHLevel0 4 13 2 2" xfId="7167" xr:uid="{696DBE8E-0AD3-41EE-B110-ADB3A92640FA}"/>
    <cellStyle name="SAPBEXHLevel0 4 13 2 3" xfId="11076" xr:uid="{84A211FA-99D6-4AED-A611-9EB8F5371BD2}"/>
    <cellStyle name="SAPBEXHLevel0 4 13 2 4" xfId="12890" xr:uid="{3B5382E6-A386-4DA4-AFE9-42DCF689C508}"/>
    <cellStyle name="SAPBEXHLevel0 4 13 3" xfId="5869" xr:uid="{51947F8A-9FB2-40AC-B345-BBAF2D41B962}"/>
    <cellStyle name="SAPBEXHLevel0 4 13 4" xfId="8627" xr:uid="{01C08384-A6EF-41CD-8D99-81783F4502D5}"/>
    <cellStyle name="SAPBEXHLevel0 4 13 5" xfId="5321" xr:uid="{C992D89A-D343-4D4D-8021-04A4DDD487C7}"/>
    <cellStyle name="SAPBEXHLevel0 4 13 6" xfId="13305" xr:uid="{95BD762D-D36B-44AA-9BA1-ADF0C974808A}"/>
    <cellStyle name="SAPBEXHLevel0 4 14" xfId="1606" xr:uid="{8EB0BEB0-13D9-4CDC-ACBF-1A9E3959C1C9}"/>
    <cellStyle name="SAPBEXHLevel0 4 14 2" xfId="2927" xr:uid="{74B30CF1-12A9-4FD3-9300-88621958C543}"/>
    <cellStyle name="SAPBEXHLevel0 4 14 2 2" xfId="7168" xr:uid="{DB4A488E-8C50-4BE9-923A-7A329E02A17F}"/>
    <cellStyle name="SAPBEXHLevel0 4 14 2 3" xfId="11077" xr:uid="{E13F7516-53FA-448B-9650-448544C804AE}"/>
    <cellStyle name="SAPBEXHLevel0 4 14 2 4" xfId="13806" xr:uid="{61497D26-23CF-4E2D-AFB8-0D7BD624CBD7}"/>
    <cellStyle name="SAPBEXHLevel0 4 14 3" xfId="5870" xr:uid="{7E649650-4C35-4EF7-A08A-D5273A7BC8EB}"/>
    <cellStyle name="SAPBEXHLevel0 4 14 4" xfId="8628" xr:uid="{6C01D91A-38AC-4100-A3F5-23C520932424}"/>
    <cellStyle name="SAPBEXHLevel0 4 14 5" xfId="5322" xr:uid="{4E9B4E97-9181-4774-98DE-9E563F156FD0}"/>
    <cellStyle name="SAPBEXHLevel0 4 14 6" xfId="12574" xr:uid="{DD689602-CE67-4A74-89A3-8E8AC5E06D9D}"/>
    <cellStyle name="SAPBEXHLevel0 4 15" xfId="1607" xr:uid="{AACC20A9-F4D8-4514-838B-7E1FEA929795}"/>
    <cellStyle name="SAPBEXHLevel0 4 15 2" xfId="2928" xr:uid="{A1E9A067-5C36-4D3C-B400-34131D12CEDA}"/>
    <cellStyle name="SAPBEXHLevel0 4 15 2 2" xfId="7169" xr:uid="{B513D93F-627A-4626-A283-880427523C82}"/>
    <cellStyle name="SAPBEXHLevel0 4 15 2 3" xfId="11078" xr:uid="{C50B325B-C323-43F2-A941-D1D1D90E13B5}"/>
    <cellStyle name="SAPBEXHLevel0 4 15 2 4" xfId="10128" xr:uid="{FD9ABDFC-A6BA-42B2-8701-06BB8EB4D674}"/>
    <cellStyle name="SAPBEXHLevel0 4 15 3" xfId="5871" xr:uid="{EFF26897-3C50-4DFF-8F22-AC4CA9FDEF78}"/>
    <cellStyle name="SAPBEXHLevel0 4 15 4" xfId="8629" xr:uid="{43FF0635-BC9B-4AA8-8A6C-EC6A01C38579}"/>
    <cellStyle name="SAPBEXHLevel0 4 15 5" xfId="5323" xr:uid="{4E632A74-D552-4665-A603-D4A18BCB53E7}"/>
    <cellStyle name="SAPBEXHLevel0 4 15 6" xfId="12573" xr:uid="{6D93A676-4605-4B9A-B026-C30EC65CC2F9}"/>
    <cellStyle name="SAPBEXHLevel0 4 16" xfId="1608" xr:uid="{CAE68C51-70FF-4AFA-99F5-BDF46C3E51AF}"/>
    <cellStyle name="SAPBEXHLevel0 4 16 2" xfId="2929" xr:uid="{707E9F3E-6533-4776-81BC-D4DEE36F2240}"/>
    <cellStyle name="SAPBEXHLevel0 4 16 2 2" xfId="7170" xr:uid="{B61B8939-9206-4341-81BF-DDA355D13D59}"/>
    <cellStyle name="SAPBEXHLevel0 4 16 2 3" xfId="11079" xr:uid="{E6807E04-6FD5-4A4F-9168-101AF32F181B}"/>
    <cellStyle name="SAPBEXHLevel0 4 16 2 4" xfId="12801" xr:uid="{DCBB5E2E-14A4-4C0B-A495-A370EC6DDC10}"/>
    <cellStyle name="SAPBEXHLevel0 4 16 3" xfId="5872" xr:uid="{5A7F08E6-E277-4020-BBBB-EC968625749E}"/>
    <cellStyle name="SAPBEXHLevel0 4 16 4" xfId="8630" xr:uid="{6A7F34FF-6B2F-4146-AB10-52325028655D}"/>
    <cellStyle name="SAPBEXHLevel0 4 16 5" xfId="5324" xr:uid="{AE42D0C2-0535-447E-825C-F1481A7349DB}"/>
    <cellStyle name="SAPBEXHLevel0 4 16 6" xfId="13302" xr:uid="{7E672688-2BB3-4889-AEB9-C408FD418C29}"/>
    <cellStyle name="SAPBEXHLevel0 4 17" xfId="2478" xr:uid="{F0B07AB2-C9E1-4D49-BBDF-36C7707992CC}"/>
    <cellStyle name="SAPBEXHLevel0 4 17 2" xfId="6719" xr:uid="{B5BE80D0-AFF9-496F-8970-9F5DF29F5023}"/>
    <cellStyle name="SAPBEXHLevel0 4 17 3" xfId="4910" xr:uid="{80BFFD69-8D3E-4A89-930E-FD86DD96375E}"/>
    <cellStyle name="SAPBEXHLevel0 4 17 4" xfId="13020" xr:uid="{BCAC0A66-23C6-46D8-9DD4-E860F94C8C02}"/>
    <cellStyle name="SAPBEXHLevel0 4 18" xfId="4485" xr:uid="{BF23C198-1D21-4DDF-9CCA-2F594B477496}"/>
    <cellStyle name="SAPBEXHLevel0 4 19" xfId="5091" xr:uid="{D9BFC893-0110-4487-9EFE-543AFEFC8681}"/>
    <cellStyle name="SAPBEXHLevel0 4 2" xfId="1609" xr:uid="{7D5BE2BF-5D36-4D33-BDF1-3A43385578AC}"/>
    <cellStyle name="SAPBEXHLevel0 4 2 2" xfId="1610" xr:uid="{44A4FD60-006C-418B-A53A-0554DF92FBE9}"/>
    <cellStyle name="SAPBEXHLevel0 4 2 2 2" xfId="2931" xr:uid="{E9E3498D-FB18-4BF7-9AD7-73A9048B25F7}"/>
    <cellStyle name="SAPBEXHLevel0 4 2 2 2 2" xfId="7172" xr:uid="{20E0D2FD-2985-420A-8DB8-0A21D78EBEE8}"/>
    <cellStyle name="SAPBEXHLevel0 4 2 2 2 3" xfId="11081" xr:uid="{985CA916-D800-4FAA-B24D-3E13A69EA5EE}"/>
    <cellStyle name="SAPBEXHLevel0 4 2 2 2 4" xfId="13936" xr:uid="{7C9ED365-EC3D-44F1-9B0D-C1838E9B3CF9}"/>
    <cellStyle name="SAPBEXHLevel0 4 2 2 3" xfId="5874" xr:uid="{21656B7E-E901-49CB-B718-2C0AC194D918}"/>
    <cellStyle name="SAPBEXHLevel0 4 2 2 4" xfId="8632" xr:uid="{A48AEB38-75A1-42AB-9982-8CA0DD12B14A}"/>
    <cellStyle name="SAPBEXHLevel0 4 2 2 5" xfId="5326" xr:uid="{690ACAF8-334C-4ABC-A1B2-B0F7552F0168}"/>
    <cellStyle name="SAPBEXHLevel0 4 2 2 6" xfId="12572" xr:uid="{589FB470-ADF7-4364-818D-8AAE51F1CC9E}"/>
    <cellStyle name="SAPBEXHLevel0 4 2 3" xfId="4193" xr:uid="{393EE7F0-215D-4634-90C1-E8F190823A52}"/>
    <cellStyle name="SAPBEXHLevel0 4 2 3 2" xfId="8428" xr:uid="{9BC3ADFE-3220-4448-A2D0-0F865AD58709}"/>
    <cellStyle name="SAPBEXHLevel0 4 2 3 3" xfId="12302" xr:uid="{029667A3-473F-4060-AAEE-24AD8AE16956}"/>
    <cellStyle name="SAPBEXHLevel0 4 2 3 4" xfId="12022" xr:uid="{54CA8E14-0225-4972-B58F-5CB93F47DA28}"/>
    <cellStyle name="SAPBEXHLevel0 4 2 4" xfId="2930" xr:uid="{50EA78C5-74FE-4D96-934E-07BB1CC0B2D2}"/>
    <cellStyle name="SAPBEXHLevel0 4 2 4 2" xfId="7171" xr:uid="{4B75E47D-4B29-495F-9DBA-3AE9AE47885B}"/>
    <cellStyle name="SAPBEXHLevel0 4 2 4 3" xfId="11080" xr:uid="{66FAEEB9-E668-4D5B-AFD1-86FD56E91B48}"/>
    <cellStyle name="SAPBEXHLevel0 4 2 4 4" xfId="6806" xr:uid="{977B2A65-1E8B-49B4-8C5C-6BC7B2FB06A1}"/>
    <cellStyle name="SAPBEXHLevel0 4 2 5" xfId="5873" xr:uid="{91D2EDA2-508A-4365-AEC7-C10F4D4B4024}"/>
    <cellStyle name="SAPBEXHLevel0 4 2 6" xfId="8631" xr:uid="{17FD9898-E6F8-4BC3-BD5D-6E185A17E122}"/>
    <cellStyle name="SAPBEXHLevel0 4 2 7" xfId="5325" xr:uid="{089E5E03-592E-41A1-A46D-F55EDE917553}"/>
    <cellStyle name="SAPBEXHLevel0 4 2 8" xfId="13303" xr:uid="{B0A03DEA-0250-49FF-A84E-3BA00C758360}"/>
    <cellStyle name="SAPBEXHLevel0 4 20" xfId="10325" xr:uid="{8D97F46A-A2BA-40DE-9D92-1F3D9742DA3A}"/>
    <cellStyle name="SAPBEXHLevel0 4 21" xfId="12758" xr:uid="{0A09FE70-E948-411A-A358-C04911BB98E2}"/>
    <cellStyle name="SAPBEXHLevel0 4 3" xfId="1611" xr:uid="{A69B4D2F-9F30-4A7A-AE61-CEEA883EC9D9}"/>
    <cellStyle name="SAPBEXHLevel0 4 3 2" xfId="1612" xr:uid="{47A29FEF-392C-43AB-8FB7-10691792AEFA}"/>
    <cellStyle name="SAPBEXHLevel0 4 3 2 2" xfId="2933" xr:uid="{FF614F40-C7D7-4569-9F79-54A2355A946A}"/>
    <cellStyle name="SAPBEXHLevel0 4 3 2 2 2" xfId="7174" xr:uid="{52798A87-45C9-4F35-9F0F-26637CA97868}"/>
    <cellStyle name="SAPBEXHLevel0 4 3 2 2 3" xfId="11083" xr:uid="{07078879-7078-47FD-A7A6-DF47C75766EA}"/>
    <cellStyle name="SAPBEXHLevel0 4 3 2 2 4" xfId="12869" xr:uid="{8009E0C7-48D0-43A9-83D1-7D2D91BB38E1}"/>
    <cellStyle name="SAPBEXHLevel0 4 3 2 3" xfId="5876" xr:uid="{0B1DD2B8-6992-4470-8218-C3BDC1DF3127}"/>
    <cellStyle name="SAPBEXHLevel0 4 3 2 4" xfId="8634" xr:uid="{2087D5D7-8F85-45BB-BD14-5E2DA1169CBE}"/>
    <cellStyle name="SAPBEXHLevel0 4 3 2 5" xfId="5328" xr:uid="{2C43B542-ECDA-4131-9AFA-69EF30B35748}"/>
    <cellStyle name="SAPBEXHLevel0 4 3 2 6" xfId="13300" xr:uid="{FB856BBF-2A87-4C2F-A870-FCB13DFA637F}"/>
    <cellStyle name="SAPBEXHLevel0 4 3 3" xfId="2932" xr:uid="{42804E1C-1B17-4E1F-9394-23C7CDDD66B2}"/>
    <cellStyle name="SAPBEXHLevel0 4 3 3 2" xfId="7173" xr:uid="{6B11A67E-1563-4106-9DB3-F11EAA5D4A8D}"/>
    <cellStyle name="SAPBEXHLevel0 4 3 3 3" xfId="11082" xr:uid="{AD9B5D1E-C476-48C8-A747-4246123529DB}"/>
    <cellStyle name="SAPBEXHLevel0 4 3 3 4" xfId="13509" xr:uid="{FDA0B353-6FAA-4D38-BC0C-1C7986E96E1F}"/>
    <cellStyle name="SAPBEXHLevel0 4 3 4" xfId="5875" xr:uid="{94F1E53F-25E5-4D33-A0CF-2701BB53FF5D}"/>
    <cellStyle name="SAPBEXHLevel0 4 3 5" xfId="8633" xr:uid="{17B8B826-F200-45FB-A10F-7A54A33A42A5}"/>
    <cellStyle name="SAPBEXHLevel0 4 3 6" xfId="5327" xr:uid="{B9340B46-90BF-4EB3-9910-3F8555BD6C3E}"/>
    <cellStyle name="SAPBEXHLevel0 4 3 7" xfId="12571" xr:uid="{CC9B9FF3-DE9D-434B-9484-23791DE0A775}"/>
    <cellStyle name="SAPBEXHLevel0 4 4" xfId="1613" xr:uid="{FE638354-1D81-4D56-8E24-5849040D8E7A}"/>
    <cellStyle name="SAPBEXHLevel0 4 4 2" xfId="1614" xr:uid="{7EA0C01C-D073-4789-83EA-A7E24396B718}"/>
    <cellStyle name="SAPBEXHLevel0 4 4 2 2" xfId="2935" xr:uid="{FA969409-D973-41DA-93EE-D288CB27553C}"/>
    <cellStyle name="SAPBEXHLevel0 4 4 2 2 2" xfId="7176" xr:uid="{20874E93-F8F4-4EF7-BFF9-7A6DDB8F3EF3}"/>
    <cellStyle name="SAPBEXHLevel0 4 4 2 2 3" xfId="11085" xr:uid="{ACD80256-61C2-4204-995B-0E562F931CB2}"/>
    <cellStyle name="SAPBEXHLevel0 4 4 2 2 4" xfId="13507" xr:uid="{5BB7A242-832F-4534-A200-922CEAAC3273}"/>
    <cellStyle name="SAPBEXHLevel0 4 4 2 3" xfId="5878" xr:uid="{A5FFC534-3F42-409F-B07A-67A069CEB625}"/>
    <cellStyle name="SAPBEXHLevel0 4 4 2 4" xfId="8636" xr:uid="{18260226-13D0-466E-A763-02B7D9A669B2}"/>
    <cellStyle name="SAPBEXHLevel0 4 4 2 5" xfId="5509" xr:uid="{985E8964-5C67-40CD-A36C-782B16CCBFC7}"/>
    <cellStyle name="SAPBEXHLevel0 4 4 2 6" xfId="12570" xr:uid="{F95AD91D-17F2-4005-8BAE-6C102809D1CA}"/>
    <cellStyle name="SAPBEXHLevel0 4 4 3" xfId="2934" xr:uid="{AC3F4F91-F701-4EB4-96C1-23D900F2CAD0}"/>
    <cellStyle name="SAPBEXHLevel0 4 4 3 2" xfId="7175" xr:uid="{A43CD522-1F67-4356-9BB3-D610F5AC36D8}"/>
    <cellStyle name="SAPBEXHLevel0 4 4 3 3" xfId="11084" xr:uid="{5860E4F2-066F-4AA5-ACB0-BF95CB9E0864}"/>
    <cellStyle name="SAPBEXHLevel0 4 4 3 4" xfId="13934" xr:uid="{89079625-3AD3-4A0B-9B49-00950171C7EA}"/>
    <cellStyle name="SAPBEXHLevel0 4 4 4" xfId="5877" xr:uid="{4D6A266F-01DE-4442-8C3D-D47292E9A8B7}"/>
    <cellStyle name="SAPBEXHLevel0 4 4 5" xfId="8635" xr:uid="{51192846-6CF7-42C7-B6E5-177E76E134DE}"/>
    <cellStyle name="SAPBEXHLevel0 4 4 6" xfId="10450" xr:uid="{E354DFDF-86A3-4D86-B1F0-F9D432FBC82B}"/>
    <cellStyle name="SAPBEXHLevel0 4 4 7" xfId="13301" xr:uid="{CC1C817C-F0D4-474D-94A6-079EA2797F5B}"/>
    <cellStyle name="SAPBEXHLevel0 4 5" xfId="1615" xr:uid="{8B9D276D-99C5-4043-B1BA-8A61F65B539F}"/>
    <cellStyle name="SAPBEXHLevel0 4 5 2" xfId="1616" xr:uid="{8B4AFFC1-B041-44D5-A9D8-41307F34236E}"/>
    <cellStyle name="SAPBEXHLevel0 4 5 2 2" xfId="2937" xr:uid="{A6387627-C70A-410A-9118-6851C49CBBE1}"/>
    <cellStyle name="SAPBEXHLevel0 4 5 2 2 2" xfId="7178" xr:uid="{58F962C8-E5D5-4337-BF5F-CBC7D609B918}"/>
    <cellStyle name="SAPBEXHLevel0 4 5 2 2 3" xfId="11087" xr:uid="{7A7F6F5B-4991-4808-990E-6F15E5E1C599}"/>
    <cellStyle name="SAPBEXHLevel0 4 5 2 2 4" xfId="13508" xr:uid="{0B634EFD-3339-431C-91A4-04B4D950D189}"/>
    <cellStyle name="SAPBEXHLevel0 4 5 2 3" xfId="5880" xr:uid="{809F9A9B-2F6A-4E87-AD15-409153E5D368}"/>
    <cellStyle name="SAPBEXHLevel0 4 5 2 4" xfId="8638" xr:uid="{A828E9BA-C6CE-4D80-997D-A397CE3D988F}"/>
    <cellStyle name="SAPBEXHLevel0 4 5 2 5" xfId="5511" xr:uid="{B62A2257-44D5-4CCC-BAA2-8C7842564B2A}"/>
    <cellStyle name="SAPBEXHLevel0 4 5 2 6" xfId="13298" xr:uid="{E6F9BDAF-F64D-4BA1-83CF-DD58DC6C159B}"/>
    <cellStyle name="SAPBEXHLevel0 4 5 3" xfId="2936" xr:uid="{F8B980E1-00DA-4EC9-8740-A753147A823D}"/>
    <cellStyle name="SAPBEXHLevel0 4 5 3 2" xfId="7177" xr:uid="{6F3230DB-AB65-4ED8-A89F-AE1207DBBE54}"/>
    <cellStyle name="SAPBEXHLevel0 4 5 3 3" xfId="11086" xr:uid="{42E556F0-CB4F-4F1B-9C9B-2F7178996EA2}"/>
    <cellStyle name="SAPBEXHLevel0 4 5 3 4" xfId="13935" xr:uid="{A5C656A0-2C6C-43E9-A5D7-51BE323116A0}"/>
    <cellStyle name="SAPBEXHLevel0 4 5 4" xfId="5879" xr:uid="{8726741B-0627-4D54-B819-946141437335}"/>
    <cellStyle name="SAPBEXHLevel0 4 5 5" xfId="8637" xr:uid="{A586B4BB-44B6-4350-9844-5D42490901A0}"/>
    <cellStyle name="SAPBEXHLevel0 4 5 6" xfId="6635" xr:uid="{3399140E-BE34-49FB-9A6B-C303199DDA4A}"/>
    <cellStyle name="SAPBEXHLevel0 4 5 7" xfId="12569" xr:uid="{6C1B005C-EB92-4E10-97EE-8CE281599ACA}"/>
    <cellStyle name="SAPBEXHLevel0 4 6" xfId="1617" xr:uid="{FE6DE901-2B7F-4B18-8A8D-49C66FFCB603}"/>
    <cellStyle name="SAPBEXHLevel0 4 6 2" xfId="1618" xr:uid="{6823E3A2-5B9E-4401-8216-149D51416EFA}"/>
    <cellStyle name="SAPBEXHLevel0 4 6 2 2" xfId="2939" xr:uid="{685723A5-D825-44D3-AAAE-BA4253DC951B}"/>
    <cellStyle name="SAPBEXHLevel0 4 6 2 2 2" xfId="7180" xr:uid="{257F1311-C74F-4BAC-A0BB-BEF149EE6334}"/>
    <cellStyle name="SAPBEXHLevel0 4 6 2 2 3" xfId="11089" xr:uid="{956B2D8E-84D4-4496-8CB2-DE1BC3A251B2}"/>
    <cellStyle name="SAPBEXHLevel0 4 6 2 2 4" xfId="12173" xr:uid="{FAE44F24-6DA6-4810-9F4A-68673EAE406D}"/>
    <cellStyle name="SAPBEXHLevel0 4 6 2 3" xfId="5882" xr:uid="{AEDA6D63-5768-41B2-A012-5A96966D3AB0}"/>
    <cellStyle name="SAPBEXHLevel0 4 6 2 4" xfId="8640" xr:uid="{F819CA75-DC0E-42C6-BAE9-932C9E96ED74}"/>
    <cellStyle name="SAPBEXHLevel0 4 6 2 5" xfId="4733" xr:uid="{3AC0B09E-E981-4D3E-902B-6E4099FBE6AA}"/>
    <cellStyle name="SAPBEXHLevel0 4 6 2 6" xfId="12568" xr:uid="{03646E6C-89F0-45D2-A51F-F7642936D830}"/>
    <cellStyle name="SAPBEXHLevel0 4 6 3" xfId="2938" xr:uid="{59D8655E-FF11-472A-8347-F560DC495EFD}"/>
    <cellStyle name="SAPBEXHLevel0 4 6 3 2" xfId="7179" xr:uid="{6EFDBEAE-A5B3-4D9F-B2C1-AB037FC13294}"/>
    <cellStyle name="SAPBEXHLevel0 4 6 3 3" xfId="11088" xr:uid="{19292626-1C02-463B-A95E-4740F47C22F7}"/>
    <cellStyle name="SAPBEXHLevel0 4 6 3 4" xfId="12172" xr:uid="{AC98FD0F-FD71-4DB4-A224-876926174457}"/>
    <cellStyle name="SAPBEXHLevel0 4 6 4" xfId="5881" xr:uid="{44CB8DDF-C66D-4151-A09C-5BEA3918D16E}"/>
    <cellStyle name="SAPBEXHLevel0 4 6 5" xfId="8639" xr:uid="{5A09B710-CAC2-47CD-ABD1-778F2CBA6528}"/>
    <cellStyle name="SAPBEXHLevel0 4 6 6" xfId="7998" xr:uid="{9C615A21-79DC-457C-9D86-69AEAE691AA9}"/>
    <cellStyle name="SAPBEXHLevel0 4 6 7" xfId="13299" xr:uid="{DC3BB096-5936-49E5-8B34-FBB05F51E2DE}"/>
    <cellStyle name="SAPBEXHLevel0 4 7" xfId="1619" xr:uid="{0DCCC42E-87D5-4606-A536-4D8D85BA9635}"/>
    <cellStyle name="SAPBEXHLevel0 4 7 2" xfId="1620" xr:uid="{50B5B433-6494-4387-AC19-8EC80525A245}"/>
    <cellStyle name="SAPBEXHLevel0 4 7 2 2" xfId="2941" xr:uid="{0F48AB0E-14A7-439A-AB9A-1879B2CC665B}"/>
    <cellStyle name="SAPBEXHLevel0 4 7 2 2 2" xfId="7182" xr:uid="{24C1EA83-E84C-47F5-9876-9A451A0EF77A}"/>
    <cellStyle name="SAPBEXHLevel0 4 7 2 2 3" xfId="11091" xr:uid="{47918225-302C-4D43-B896-36FE54A8133A}"/>
    <cellStyle name="SAPBEXHLevel0 4 7 2 2 4" xfId="12175" xr:uid="{03790294-D15C-4AFB-8CF7-A7325D3BB47E}"/>
    <cellStyle name="SAPBEXHLevel0 4 7 2 3" xfId="5884" xr:uid="{DD12248F-E238-4617-B78F-37855947FADE}"/>
    <cellStyle name="SAPBEXHLevel0 4 7 2 4" xfId="8642" xr:uid="{093B5BEE-FC04-458B-98A2-C13D5C5263DC}"/>
    <cellStyle name="SAPBEXHLevel0 4 7 2 5" xfId="5329" xr:uid="{C8162344-3B06-46CD-827F-B88CE93DE624}"/>
    <cellStyle name="SAPBEXHLevel0 4 7 2 6" xfId="13296" xr:uid="{76832C53-AE56-40CC-9ABB-F2D377F9AD98}"/>
    <cellStyle name="SAPBEXHLevel0 4 7 3" xfId="2940" xr:uid="{8789FEF5-1590-40A8-BD62-CDDA41C66004}"/>
    <cellStyle name="SAPBEXHLevel0 4 7 3 2" xfId="7181" xr:uid="{01BB85C3-604E-411C-80DE-6A4E68CEDB7E}"/>
    <cellStyle name="SAPBEXHLevel0 4 7 3 3" xfId="11090" xr:uid="{C0040941-EE8F-49D3-954E-7D4CFBE1CDEA}"/>
    <cellStyle name="SAPBEXHLevel0 4 7 3 4" xfId="12174" xr:uid="{BDED6E34-CA5D-4394-A44B-44948D301D31}"/>
    <cellStyle name="SAPBEXHLevel0 4 7 4" xfId="5883" xr:uid="{452F87E4-2F43-46A9-B250-8E6574A86AA5}"/>
    <cellStyle name="SAPBEXHLevel0 4 7 5" xfId="8641" xr:uid="{2038980B-A88C-4A7B-83A6-699C007E282C}"/>
    <cellStyle name="SAPBEXHLevel0 4 7 6" xfId="9408" xr:uid="{22D15E34-D0AD-40A4-9147-9A20622735B8}"/>
    <cellStyle name="SAPBEXHLevel0 4 7 7" xfId="12567" xr:uid="{D83219DB-C65C-4BBF-86D3-F72C116FD9C5}"/>
    <cellStyle name="SAPBEXHLevel0 4 8" xfId="1621" xr:uid="{C8A93F9A-9B89-4DAB-8DEC-812D2C7D2B41}"/>
    <cellStyle name="SAPBEXHLevel0 4 8 2" xfId="2942" xr:uid="{F1E21CE5-D9CB-4F53-A681-B60A495A616B}"/>
    <cellStyle name="SAPBEXHLevel0 4 8 2 2" xfId="7183" xr:uid="{EEE0E1BA-3AFE-423B-A7B6-9F3961DACF05}"/>
    <cellStyle name="SAPBEXHLevel0 4 8 2 3" xfId="11092" xr:uid="{4DF42B52-8F92-4D40-B38F-BCF028F8E13B}"/>
    <cellStyle name="SAPBEXHLevel0 4 8 2 4" xfId="12176" xr:uid="{9EF308DB-260F-48D2-B039-F6A1B9931647}"/>
    <cellStyle name="SAPBEXHLevel0 4 8 3" xfId="5885" xr:uid="{BD55FD38-7217-46DB-8013-F109180CB37A}"/>
    <cellStyle name="SAPBEXHLevel0 4 8 4" xfId="8643" xr:uid="{4F57A261-8E0B-434A-9192-157F74520693}"/>
    <cellStyle name="SAPBEXHLevel0 4 8 5" xfId="5330" xr:uid="{DFB06E3D-0A69-4BD3-8E52-5C1A20D6E061}"/>
    <cellStyle name="SAPBEXHLevel0 4 8 6" xfId="13542" xr:uid="{94DFE664-C323-453F-B901-F80539A26AF6}"/>
    <cellStyle name="SAPBEXHLevel0 4 9" xfId="1622" xr:uid="{C2DE3460-FBFE-4581-9269-CF4911C0F610}"/>
    <cellStyle name="SAPBEXHLevel0 4 9 2" xfId="2943" xr:uid="{BF60FA24-6962-495B-9186-1945D6CA2740}"/>
    <cellStyle name="SAPBEXHLevel0 4 9 2 2" xfId="7184" xr:uid="{8AC7E9A9-07C7-4D9E-B608-A37080B5B93F}"/>
    <cellStyle name="SAPBEXHLevel0 4 9 2 3" xfId="11093" xr:uid="{534BF951-D97F-4C59-AF3D-1CBDF8469A1A}"/>
    <cellStyle name="SAPBEXHLevel0 4 9 2 4" xfId="9763" xr:uid="{E871F8C4-5077-4DB2-A339-C260ADE8596B}"/>
    <cellStyle name="SAPBEXHLevel0 4 9 3" xfId="5886" xr:uid="{5A80841A-2E8C-4AB1-8BCD-14377D3ECD74}"/>
    <cellStyle name="SAPBEXHLevel0 4 9 4" xfId="8644" xr:uid="{EB16AA0D-D113-490E-96FA-7A2C08042938}"/>
    <cellStyle name="SAPBEXHLevel0 4 9 5" xfId="4363" xr:uid="{C699B3AC-76AE-4C65-9C00-08D9B514B67E}"/>
    <cellStyle name="SAPBEXHLevel0 4 9 6" xfId="13297" xr:uid="{2ACC95E1-7F00-4D97-A8E0-24C94B245353}"/>
    <cellStyle name="SAPBEXHLevel0 5" xfId="164" xr:uid="{60B26A57-C732-4ADE-869F-CCACF126D29F}"/>
    <cellStyle name="SAPBEXHLevel0 5 10" xfId="1623" xr:uid="{A687C9F3-2605-4358-9263-361C003A5B6A}"/>
    <cellStyle name="SAPBEXHLevel0 5 10 2" xfId="2944" xr:uid="{A811440D-0B78-494C-AE1B-4B6AF2BDF473}"/>
    <cellStyle name="SAPBEXHLevel0 5 10 2 2" xfId="7185" xr:uid="{23C18791-9EBA-454D-94E7-613123FB838E}"/>
    <cellStyle name="SAPBEXHLevel0 5 10 2 3" xfId="11094" xr:uid="{B3864EDE-57FA-4A7A-B68E-C9314C7635E8}"/>
    <cellStyle name="SAPBEXHLevel0 5 10 2 4" xfId="9762" xr:uid="{0F22A5AC-5A98-43AA-BE81-188B2682CF9A}"/>
    <cellStyle name="SAPBEXHLevel0 5 10 3" xfId="5887" xr:uid="{392FC085-E0F7-4EA4-92C5-C9D3CB7BDC21}"/>
    <cellStyle name="SAPBEXHLevel0 5 10 4" xfId="8645" xr:uid="{0AC8F271-83A0-45FA-9F84-E0FE1A2D00E7}"/>
    <cellStyle name="SAPBEXHLevel0 5 10 5" xfId="5510" xr:uid="{CB25B009-D942-4FE7-A07A-76C1D461F447}"/>
    <cellStyle name="SAPBEXHLevel0 5 10 6" xfId="12566" xr:uid="{8F8672F3-D621-48EE-8257-E108D585B06F}"/>
    <cellStyle name="SAPBEXHLevel0 5 11" xfId="1624" xr:uid="{721011EC-A3A4-45EA-B2F0-E37B8D46EEE5}"/>
    <cellStyle name="SAPBEXHLevel0 5 11 2" xfId="2945" xr:uid="{6CA335F8-00AF-47C3-81CB-1733A0F3B18A}"/>
    <cellStyle name="SAPBEXHLevel0 5 11 2 2" xfId="7186" xr:uid="{FEB0401B-5F39-4C23-8F56-39ED9B8F2593}"/>
    <cellStyle name="SAPBEXHLevel0 5 11 2 3" xfId="11095" xr:uid="{CD342F2B-5867-465A-BF53-4AF4F4E34436}"/>
    <cellStyle name="SAPBEXHLevel0 5 11 2 4" xfId="9761" xr:uid="{379063C7-56CE-4618-BFD4-9B3088227C59}"/>
    <cellStyle name="SAPBEXHLevel0 5 11 3" xfId="5888" xr:uid="{1851C498-1654-4360-A64D-D3E03447E68D}"/>
    <cellStyle name="SAPBEXHLevel0 5 11 4" xfId="8646" xr:uid="{DAD3C15E-3B69-4A12-AA47-C06F909A6F00}"/>
    <cellStyle name="SAPBEXHLevel0 5 11 5" xfId="6636" xr:uid="{07432AAC-A092-4AAE-911B-96B618FA55DC}"/>
    <cellStyle name="SAPBEXHLevel0 5 11 6" xfId="12565" xr:uid="{4E892ABD-5D99-438F-B8BE-FB6E053E8781}"/>
    <cellStyle name="SAPBEXHLevel0 5 12" xfId="1625" xr:uid="{C0125EAA-5A95-4F80-81D6-219B5CD9FF94}"/>
    <cellStyle name="SAPBEXHLevel0 5 12 2" xfId="2946" xr:uid="{4F4E0DA5-7BF7-4305-AAC8-AFF8F4EBFEAB}"/>
    <cellStyle name="SAPBEXHLevel0 5 12 2 2" xfId="7187" xr:uid="{B7D6DEBB-BB40-4129-9494-6D13049A6B03}"/>
    <cellStyle name="SAPBEXHLevel0 5 12 2 3" xfId="11096" xr:uid="{FF920349-95E5-4060-A53C-EE718CE0982F}"/>
    <cellStyle name="SAPBEXHLevel0 5 12 2 4" xfId="9760" xr:uid="{47A7B62A-8E81-42CC-BBFC-3F0955B7D8BC}"/>
    <cellStyle name="SAPBEXHLevel0 5 12 3" xfId="5889" xr:uid="{EA0D30E5-F8DC-4650-AFF4-A4182067C535}"/>
    <cellStyle name="SAPBEXHLevel0 5 12 4" xfId="8647" xr:uid="{4C45A567-32C1-4D28-971D-CB6885038A22}"/>
    <cellStyle name="SAPBEXHLevel0 5 12 5" xfId="4734" xr:uid="{0F7A6AE8-CABC-4684-A631-E977DE44F1BC}"/>
    <cellStyle name="SAPBEXHLevel0 5 12 6" xfId="12845" xr:uid="{FC52D967-0737-4CF4-92B7-FBAEE46C45F6}"/>
    <cellStyle name="SAPBEXHLevel0 5 13" xfId="1626" xr:uid="{FBA07ECA-E149-43FB-A816-707581FEF2F3}"/>
    <cellStyle name="SAPBEXHLevel0 5 13 2" xfId="2947" xr:uid="{3935967B-8CEA-4CBD-B5FA-74ED8021F00A}"/>
    <cellStyle name="SAPBEXHLevel0 5 13 2 2" xfId="7188" xr:uid="{8841DF51-E364-44AF-B4E7-45BAEAD3BD13}"/>
    <cellStyle name="SAPBEXHLevel0 5 13 2 3" xfId="11097" xr:uid="{76055150-686F-4702-8D04-77CA42F57933}"/>
    <cellStyle name="SAPBEXHLevel0 5 13 2 4" xfId="9759" xr:uid="{ED88C70B-7523-4165-B4CA-10647842709F}"/>
    <cellStyle name="SAPBEXHLevel0 5 13 3" xfId="5890" xr:uid="{B2D18831-D0EC-438A-AB25-7C27A280F671}"/>
    <cellStyle name="SAPBEXHLevel0 5 13 4" xfId="8648" xr:uid="{EE464833-DEB8-4108-A5E8-E2A3B1C5C56F}"/>
    <cellStyle name="SAPBEXHLevel0 5 13 5" xfId="4735" xr:uid="{FFCFE7B2-788F-43AA-8F4C-A4233564A4C0}"/>
    <cellStyle name="SAPBEXHLevel0 5 13 6" xfId="13541" xr:uid="{5C8748A2-755A-4033-ACC8-2271E5CCCDAC}"/>
    <cellStyle name="SAPBEXHLevel0 5 14" xfId="1627" xr:uid="{715C06D9-5451-40A6-9473-F19B6C3E652D}"/>
    <cellStyle name="SAPBEXHLevel0 5 14 2" xfId="2948" xr:uid="{A3FA3C31-2AD9-495E-A947-3E779C1C0364}"/>
    <cellStyle name="SAPBEXHLevel0 5 14 2 2" xfId="7189" xr:uid="{DBF2AB07-F3EA-4C54-96CF-373C9E21CFD4}"/>
    <cellStyle name="SAPBEXHLevel0 5 14 2 3" xfId="11098" xr:uid="{35DAB791-968B-4B3F-9EDB-97C902E587D9}"/>
    <cellStyle name="SAPBEXHLevel0 5 14 2 4" xfId="9758" xr:uid="{2FB90174-F8DC-4C41-8CB6-91689F2AACA3}"/>
    <cellStyle name="SAPBEXHLevel0 5 14 3" xfId="5891" xr:uid="{FF6ADD1F-FCCE-4265-BC89-F642956136A7}"/>
    <cellStyle name="SAPBEXHLevel0 5 14 4" xfId="8649" xr:uid="{F63BD8BF-2548-4448-8978-8738C46233CF}"/>
    <cellStyle name="SAPBEXHLevel0 5 14 5" xfId="5513" xr:uid="{7A6ED600-8AE7-4099-8B98-EBA56D0A4B89}"/>
    <cellStyle name="SAPBEXHLevel0 5 14 6" xfId="13295" xr:uid="{3C1FB877-E6E5-4FE5-9F10-490C62BADBA6}"/>
    <cellStyle name="SAPBEXHLevel0 5 15" xfId="1628" xr:uid="{BD4DA65E-7B96-418A-80AE-598C48D7E738}"/>
    <cellStyle name="SAPBEXHLevel0 5 15 2" xfId="2949" xr:uid="{DAE474DE-2AF0-4221-94A7-18222394DC90}"/>
    <cellStyle name="SAPBEXHLevel0 5 15 2 2" xfId="7190" xr:uid="{613D9CFD-8B86-40AD-A8CE-09ACF28DC487}"/>
    <cellStyle name="SAPBEXHLevel0 5 15 2 3" xfId="11099" xr:uid="{A42E26FC-561D-4553-AF0C-18B4BCF0D8B7}"/>
    <cellStyle name="SAPBEXHLevel0 5 15 2 4" xfId="9757" xr:uid="{73B3DE97-E6C9-4B3B-B7C2-6652EBB263E9}"/>
    <cellStyle name="SAPBEXHLevel0 5 15 3" xfId="5892" xr:uid="{F496D41F-DB5F-4F4C-8E9B-F4F845C2BDC1}"/>
    <cellStyle name="SAPBEXHLevel0 5 15 4" xfId="8650" xr:uid="{2D8844A2-F9F2-4D76-A9F2-8186ED17EF13}"/>
    <cellStyle name="SAPBEXHLevel0 5 15 5" xfId="4736" xr:uid="{02B9687A-D5EC-438C-A167-6CC0E023F458}"/>
    <cellStyle name="SAPBEXHLevel0 5 15 6" xfId="12564" xr:uid="{84C2B839-1118-460A-8AFA-C6FBAE3BC51F}"/>
    <cellStyle name="SAPBEXHLevel0 5 16" xfId="1629" xr:uid="{36E4649C-A002-45B7-9379-362DCC6C7AC1}"/>
    <cellStyle name="SAPBEXHLevel0 5 16 2" xfId="2950" xr:uid="{8B0DB3D1-F5D4-419A-83DD-2E7E60A3CF7D}"/>
    <cellStyle name="SAPBEXHLevel0 5 16 2 2" xfId="7191" xr:uid="{27A7A03E-E1AD-457A-A0DE-8B1AA188DFD7}"/>
    <cellStyle name="SAPBEXHLevel0 5 16 2 3" xfId="11100" xr:uid="{6A0C5ACB-CAF4-409C-9534-CF104845BDB7}"/>
    <cellStyle name="SAPBEXHLevel0 5 16 2 4" xfId="9756" xr:uid="{C5A14BC5-CF13-4802-BD4C-6246ABAD66CC}"/>
    <cellStyle name="SAPBEXHLevel0 5 16 3" xfId="5893" xr:uid="{EFA190C6-CD93-403D-9F2F-921F6C673E0B}"/>
    <cellStyle name="SAPBEXHLevel0 5 16 4" xfId="8651" xr:uid="{F08606B1-E35D-4916-B5BA-E44CFB4E4627}"/>
    <cellStyle name="SAPBEXHLevel0 5 16 5" xfId="4737" xr:uid="{6A05346E-2FFB-4BF1-9250-9DAF7241EB7F}"/>
    <cellStyle name="SAPBEXHLevel0 5 16 6" xfId="13294" xr:uid="{697E272D-C5FE-48C6-81A0-78924462D3DE}"/>
    <cellStyle name="SAPBEXHLevel0 5 17" xfId="4194" xr:uid="{EE4F953F-1C87-4890-98FC-92D2DCBF0323}"/>
    <cellStyle name="SAPBEXHLevel0 5 17 2" xfId="4330" xr:uid="{B6FD5741-D1D1-4683-8232-4180F727449B}"/>
    <cellStyle name="SAPBEXHLevel0 5 17 2 2" xfId="8564" xr:uid="{99E780E5-06D5-43AD-A70C-A896357912A4}"/>
    <cellStyle name="SAPBEXHLevel0 5 17 2 3" xfId="11007" xr:uid="{25F6C0D7-32E6-480B-BB46-4647EB9029BE}"/>
    <cellStyle name="SAPBEXHLevel0 5 17 2 4" xfId="12434" xr:uid="{5EA7A9E8-D851-4047-BC67-DD1EA1C0D630}"/>
    <cellStyle name="SAPBEXHLevel0 5 17 2 5" xfId="14014" xr:uid="{5D8E7201-F48E-4584-B04E-A3D7EBB1DC98}"/>
    <cellStyle name="SAPBEXHLevel0 5 17 3" xfId="8429" xr:uid="{8D685A52-60FF-423B-92E6-BA81523B88C7}"/>
    <cellStyle name="SAPBEXHLevel0 5 17 4" xfId="10875" xr:uid="{0DC53714-6BAF-4BE9-BD39-C18CF8CEBD7B}"/>
    <cellStyle name="SAPBEXHLevel0 5 17 5" xfId="12303" xr:uid="{EB51002B-AE19-48E4-A472-9FDB97859F11}"/>
    <cellStyle name="SAPBEXHLevel0 5 17 6" xfId="12023" xr:uid="{859AB325-F464-4051-BD9D-197CD3321D0F}"/>
    <cellStyle name="SAPBEXHLevel0 5 18" xfId="2479" xr:uid="{B15DEF48-51D1-4E41-A56F-5D3FF17B580B}"/>
    <cellStyle name="SAPBEXHLevel0 5 18 2" xfId="6720" xr:uid="{192D722A-FE4A-4A22-862F-AF487AFC35AF}"/>
    <cellStyle name="SAPBEXHLevel0 5 18 3" xfId="4911" xr:uid="{AFD9C488-6831-496C-AE17-F3BE3F3D31D8}"/>
    <cellStyle name="SAPBEXHLevel0 5 18 4" xfId="5480" xr:uid="{9D2095C6-E6AC-44DD-B27C-E4C1581CB253}"/>
    <cellStyle name="SAPBEXHLevel0 5 19" xfId="4486" xr:uid="{17F150D5-CC5B-4802-ABD0-D90584031C61}"/>
    <cellStyle name="SAPBEXHLevel0 5 2" xfId="1630" xr:uid="{082A1229-818D-41DC-B99D-F8AD272B5163}"/>
    <cellStyle name="SAPBEXHLevel0 5 2 2" xfId="1631" xr:uid="{EF4DFDBC-3BA6-46AB-8ECF-E9A5614B8C72}"/>
    <cellStyle name="SAPBEXHLevel0 5 2 2 2" xfId="2952" xr:uid="{C49EF437-B782-495C-A295-C27C130A6EF1}"/>
    <cellStyle name="SAPBEXHLevel0 5 2 2 2 2" xfId="7193" xr:uid="{93AB1ED3-C9F6-4485-A889-14FBF8063764}"/>
    <cellStyle name="SAPBEXHLevel0 5 2 2 2 3" xfId="11102" xr:uid="{15E55373-5F3D-4CB5-9EAA-858EB58AB92D}"/>
    <cellStyle name="SAPBEXHLevel0 5 2 2 2 4" xfId="9754" xr:uid="{F47C047B-3784-4B10-AF7D-D826ED02695D}"/>
    <cellStyle name="SAPBEXHLevel0 5 2 2 3" xfId="5895" xr:uid="{580EBDD3-857C-453F-8A68-F47B7B5195E1}"/>
    <cellStyle name="SAPBEXHLevel0 5 2 2 4" xfId="8653" xr:uid="{01673D14-1F8E-48E8-82AC-0BD88043E1B8}"/>
    <cellStyle name="SAPBEXHLevel0 5 2 2 5" xfId="4739" xr:uid="{7ECA53D2-7F0E-4F5D-8364-AD8CB98633E1}"/>
    <cellStyle name="SAPBEXHLevel0 5 2 2 6" xfId="13293" xr:uid="{AE7D8680-BD48-4306-93AE-99DE199543F1}"/>
    <cellStyle name="SAPBEXHLevel0 5 2 3" xfId="2951" xr:uid="{416348E8-DD65-4697-82AD-CFDA1A6531DC}"/>
    <cellStyle name="SAPBEXHLevel0 5 2 3 2" xfId="7192" xr:uid="{57E41D01-6D9E-43BA-A916-DA487B619295}"/>
    <cellStyle name="SAPBEXHLevel0 5 2 3 3" xfId="11101" xr:uid="{7B92A3AB-132C-44AE-AD1D-3472D27A2E44}"/>
    <cellStyle name="SAPBEXHLevel0 5 2 3 4" xfId="9755" xr:uid="{E9B1E170-66EA-460E-810B-075D453AF184}"/>
    <cellStyle name="SAPBEXHLevel0 5 2 4" xfId="5894" xr:uid="{B05415C3-1C93-4659-BE41-E9FD47BE3601}"/>
    <cellStyle name="SAPBEXHLevel0 5 2 5" xfId="8652" xr:uid="{E0C184F6-53E2-4880-B1B6-D6A9A1A50D96}"/>
    <cellStyle name="SAPBEXHLevel0 5 2 6" xfId="4738" xr:uid="{6F7370E7-2FDB-49CE-B1F9-20728EDFE86D}"/>
    <cellStyle name="SAPBEXHLevel0 5 2 7" xfId="12563" xr:uid="{54C1F642-AEFB-41A6-95B5-159DEF9E93F1}"/>
    <cellStyle name="SAPBEXHLevel0 5 20" xfId="5090" xr:uid="{8B295363-98B6-4F5E-8AFF-F4F795CA5B0B}"/>
    <cellStyle name="SAPBEXHLevel0 5 21" xfId="10324" xr:uid="{30C2E63C-16DC-4603-9CE4-61B0D5958AC6}"/>
    <cellStyle name="SAPBEXHLevel0 5 22" xfId="9940" xr:uid="{7E2AB466-3596-4C5C-92B8-FBD1FEABAB1B}"/>
    <cellStyle name="SAPBEXHLevel0 5 3" xfId="1632" xr:uid="{C200A0E5-9C36-4A0A-8DB9-4ED82524E432}"/>
    <cellStyle name="SAPBEXHLevel0 5 3 2" xfId="1633" xr:uid="{3EE4CEF8-9ABE-4127-9578-C47D9EBED6CF}"/>
    <cellStyle name="SAPBEXHLevel0 5 3 2 2" xfId="2954" xr:uid="{5C0633DA-D224-4266-B56F-F03167D1FEFB}"/>
    <cellStyle name="SAPBEXHLevel0 5 3 2 2 2" xfId="7195" xr:uid="{0F98F9E9-E1AF-4ACE-972C-0ACF76AD0866}"/>
    <cellStyle name="SAPBEXHLevel0 5 3 2 2 3" xfId="11104" xr:uid="{7324885A-3123-4397-88D6-FCE8464496B9}"/>
    <cellStyle name="SAPBEXHLevel0 5 3 2 2 4" xfId="9752" xr:uid="{E6997E6D-77D9-4D30-8F4B-93038F593D9F}"/>
    <cellStyle name="SAPBEXHLevel0 5 3 2 3" xfId="5897" xr:uid="{CDE86342-A245-4F66-8EED-5C88814C1E1C}"/>
    <cellStyle name="SAPBEXHLevel0 5 3 2 4" xfId="8655" xr:uid="{D840552E-3979-47AA-924E-894FF0D239F5}"/>
    <cellStyle name="SAPBEXHLevel0 5 3 2 5" xfId="5512" xr:uid="{1C6BF0DA-6A2C-44F2-98F4-CF47B1D98DA3}"/>
    <cellStyle name="SAPBEXHLevel0 5 3 2 6" xfId="13292" xr:uid="{704EC574-8793-48F8-B73A-103EF89F5476}"/>
    <cellStyle name="SAPBEXHLevel0 5 3 3" xfId="2953" xr:uid="{29451F35-9755-41C9-9468-DA75F90D88C0}"/>
    <cellStyle name="SAPBEXHLevel0 5 3 3 2" xfId="7194" xr:uid="{3AFD68B5-021D-460C-9EC0-DF8227C12D78}"/>
    <cellStyle name="SAPBEXHLevel0 5 3 3 3" xfId="11103" xr:uid="{E2CBBA8D-B676-43F3-BE70-16BCCBEF3F83}"/>
    <cellStyle name="SAPBEXHLevel0 5 3 3 4" xfId="10362" xr:uid="{376E602C-469D-4DFA-8903-D611ADFD3FB5}"/>
    <cellStyle name="SAPBEXHLevel0 5 3 4" xfId="5896" xr:uid="{640BB9F6-C5CD-4739-BC52-F73DD7B98BDC}"/>
    <cellStyle name="SAPBEXHLevel0 5 3 5" xfId="8654" xr:uid="{B16EFFA4-77A2-4A35-BC06-7E0AD6F7C575}"/>
    <cellStyle name="SAPBEXHLevel0 5 3 6" xfId="4740" xr:uid="{445C279B-EFCD-482D-A078-3EA096C98250}"/>
    <cellStyle name="SAPBEXHLevel0 5 3 7" xfId="12562" xr:uid="{098562A8-E18E-4E52-AF4A-9AF7356AC97F}"/>
    <cellStyle name="SAPBEXHLevel0 5 4" xfId="1634" xr:uid="{BA2E1451-4CC8-4521-AD72-177E30923FDE}"/>
    <cellStyle name="SAPBEXHLevel0 5 4 2" xfId="1635" xr:uid="{19779CFC-301B-4935-8CA0-6A46BF8B6881}"/>
    <cellStyle name="SAPBEXHLevel0 5 4 2 2" xfId="2956" xr:uid="{5FA9264C-9CAC-46BF-90E5-81A72CD49232}"/>
    <cellStyle name="SAPBEXHLevel0 5 4 2 2 2" xfId="7197" xr:uid="{F7F05408-93FD-4EE0-B047-426DDBDABABD}"/>
    <cellStyle name="SAPBEXHLevel0 5 4 2 2 3" xfId="11106" xr:uid="{36C31288-7948-43AA-9665-1241EAFE01B4}"/>
    <cellStyle name="SAPBEXHLevel0 5 4 2 2 4" xfId="9753" xr:uid="{218A6249-61F1-48A1-949D-2EDC7F7D7798}"/>
    <cellStyle name="SAPBEXHLevel0 5 4 2 3" xfId="5899" xr:uid="{314CDD61-4DE3-41DF-AE89-0279E10B716B}"/>
    <cellStyle name="SAPBEXHLevel0 5 4 2 4" xfId="8657" xr:uid="{FD5FCD28-685D-4FB4-8B3F-A091F5F1E676}"/>
    <cellStyle name="SAPBEXHLevel0 5 4 2 5" xfId="4742" xr:uid="{DA43F95A-7B61-494B-9277-E6FE95945940}"/>
    <cellStyle name="SAPBEXHLevel0 5 4 2 6" xfId="13291" xr:uid="{98360F57-71E0-4430-9183-33A1752E99CF}"/>
    <cellStyle name="SAPBEXHLevel0 5 4 3" xfId="2955" xr:uid="{625D335F-F0CA-4FF8-BD88-36BE266A73BD}"/>
    <cellStyle name="SAPBEXHLevel0 5 4 3 2" xfId="7196" xr:uid="{1CC0E876-32FF-4698-AD4E-0393B4A75B95}"/>
    <cellStyle name="SAPBEXHLevel0 5 4 3 3" xfId="11105" xr:uid="{75250220-A655-474E-8853-ABE2CFF90A1D}"/>
    <cellStyle name="SAPBEXHLevel0 5 4 3 4" xfId="12177" xr:uid="{BDAA8552-BDA1-4963-A6A7-FBFC3C31F368}"/>
    <cellStyle name="SAPBEXHLevel0 5 4 4" xfId="5898" xr:uid="{35331945-56B6-4721-B752-ABB776370367}"/>
    <cellStyle name="SAPBEXHLevel0 5 4 5" xfId="8656" xr:uid="{1FDBD160-B53B-4CF6-AA16-9CDC03F42275}"/>
    <cellStyle name="SAPBEXHLevel0 5 4 6" xfId="4741" xr:uid="{18D3D1B6-0D54-4423-904C-0C4A26981CE3}"/>
    <cellStyle name="SAPBEXHLevel0 5 4 7" xfId="12561" xr:uid="{17F5252F-14A8-40C1-884E-BECD5922D449}"/>
    <cellStyle name="SAPBEXHLevel0 5 5" xfId="1636" xr:uid="{77FC7742-DF58-441C-88CE-C960C8488ABA}"/>
    <cellStyle name="SAPBEXHLevel0 5 5 2" xfId="1637" xr:uid="{FE54BA8A-4A92-46F0-B19B-DD3C698BB798}"/>
    <cellStyle name="SAPBEXHLevel0 5 5 2 2" xfId="2958" xr:uid="{E44715B2-A1E9-496E-91D4-FA5556655454}"/>
    <cellStyle name="SAPBEXHLevel0 5 5 2 2 2" xfId="7199" xr:uid="{0A7CCFBB-9B73-4FD0-97E8-12364E2614A6}"/>
    <cellStyle name="SAPBEXHLevel0 5 5 2 2 3" xfId="11108" xr:uid="{56BF30D7-8369-498E-B99E-1C0A5A402B3F}"/>
    <cellStyle name="SAPBEXHLevel0 5 5 2 2 4" xfId="10868" xr:uid="{6B6E0841-EAE2-4764-8C82-4687EF234BDE}"/>
    <cellStyle name="SAPBEXHLevel0 5 5 2 3" xfId="5901" xr:uid="{3CE4BE4E-7E12-49A9-90B7-2313947A892A}"/>
    <cellStyle name="SAPBEXHLevel0 5 5 2 4" xfId="8659" xr:uid="{B5340E5B-BEB4-46C4-A3DE-1CF686D57330}"/>
    <cellStyle name="SAPBEXHLevel0 5 5 2 5" xfId="4743" xr:uid="{91E7D8C5-0FF9-4B58-B243-3AF4C7EF3EF1}"/>
    <cellStyle name="SAPBEXHLevel0 5 5 2 6" xfId="13290" xr:uid="{40942B7E-D262-4C75-B8E8-6F4C2F56905C}"/>
    <cellStyle name="SAPBEXHLevel0 5 5 3" xfId="2957" xr:uid="{35E7201F-F172-461A-A0D6-EA38782DEA82}"/>
    <cellStyle name="SAPBEXHLevel0 5 5 3 2" xfId="7198" xr:uid="{A8F2B404-3E5E-494F-87C8-071CA61048BD}"/>
    <cellStyle name="SAPBEXHLevel0 5 5 3 3" xfId="11107" xr:uid="{A4B81756-9CCB-4DBE-8CE2-ED0D0A7D6833}"/>
    <cellStyle name="SAPBEXHLevel0 5 5 3 4" xfId="9750" xr:uid="{8873C765-1952-4D52-B7D1-E9BB5C21AE43}"/>
    <cellStyle name="SAPBEXHLevel0 5 5 4" xfId="5900" xr:uid="{A1D65A49-576E-4114-8D78-BB43BF88E662}"/>
    <cellStyle name="SAPBEXHLevel0 5 5 5" xfId="8658" xr:uid="{C5F01153-D4E6-4D58-A3C1-46496EFEA589}"/>
    <cellStyle name="SAPBEXHLevel0 5 5 6" xfId="6637" xr:uid="{C58B3701-7ACE-4402-8AFB-60B705F62006}"/>
    <cellStyle name="SAPBEXHLevel0 5 5 7" xfId="12560" xr:uid="{5EABB262-4A12-4FBF-8991-BC6D47AF0551}"/>
    <cellStyle name="SAPBEXHLevel0 5 6" xfId="1638" xr:uid="{4AF243C9-04E3-45F6-9768-35B01C3FB622}"/>
    <cellStyle name="SAPBEXHLevel0 5 6 2" xfId="1639" xr:uid="{5F759E1B-396C-4284-AFB9-544CDDB358DF}"/>
    <cellStyle name="SAPBEXHLevel0 5 6 2 2" xfId="2960" xr:uid="{A339A3BA-F3D1-4757-A3CB-08DE4C1D1B94}"/>
    <cellStyle name="SAPBEXHLevel0 5 6 2 2 2" xfId="7201" xr:uid="{2B207CC1-BEAC-46DE-82D2-ECD31819B156}"/>
    <cellStyle name="SAPBEXHLevel0 5 6 2 2 3" xfId="11110" xr:uid="{75755FBF-62F8-431B-9217-1203F8BA0301}"/>
    <cellStyle name="SAPBEXHLevel0 5 6 2 2 4" xfId="10360" xr:uid="{CAB2EAD2-62EF-401C-B9BE-39D43A9BFD0E}"/>
    <cellStyle name="SAPBEXHLevel0 5 6 2 3" xfId="5903" xr:uid="{F54C9B4D-4147-4FB4-B456-931BCEDED760}"/>
    <cellStyle name="SAPBEXHLevel0 5 6 2 4" xfId="8661" xr:uid="{DAB63A01-AA2E-463C-BEAA-E05E94D4612E}"/>
    <cellStyle name="SAPBEXHLevel0 5 6 2 5" xfId="4744" xr:uid="{DCFF5BB7-33EF-414E-AB47-2CF6E920CBB8}"/>
    <cellStyle name="SAPBEXHLevel0 5 6 2 6" xfId="13289" xr:uid="{9062C2F4-846F-4E53-B252-6B4986C12670}"/>
    <cellStyle name="SAPBEXHLevel0 5 6 3" xfId="2959" xr:uid="{00493078-0D19-46D2-9790-4A10D9DD24EB}"/>
    <cellStyle name="SAPBEXHLevel0 5 6 3 2" xfId="7200" xr:uid="{1FCC6DE8-548F-4C39-97F3-724468C3FD30}"/>
    <cellStyle name="SAPBEXHLevel0 5 6 3 3" xfId="11109" xr:uid="{704AE6C3-36EE-4610-BEE0-D4D1BE559543}"/>
    <cellStyle name="SAPBEXHLevel0 5 6 3 4" xfId="4968" xr:uid="{9544A1A4-5194-44A6-8F4F-9A3002A50375}"/>
    <cellStyle name="SAPBEXHLevel0 5 6 4" xfId="5902" xr:uid="{FA2D5931-53B2-4622-9767-B0BB4A077C84}"/>
    <cellStyle name="SAPBEXHLevel0 5 6 5" xfId="8660" xr:uid="{07CA7E3D-4DB6-4D36-BA3F-0BEE136F2BC6}"/>
    <cellStyle name="SAPBEXHLevel0 5 6 6" xfId="6641" xr:uid="{14625398-6A9C-4BCF-A302-EBA3AF718E95}"/>
    <cellStyle name="SAPBEXHLevel0 5 6 7" xfId="12559" xr:uid="{DC1D8A12-B5ED-4E80-B52C-1E618C757619}"/>
    <cellStyle name="SAPBEXHLevel0 5 7" xfId="1640" xr:uid="{314060AE-C892-47FC-9F1F-7E6C499309EE}"/>
    <cellStyle name="SAPBEXHLevel0 5 7 2" xfId="1641" xr:uid="{56AA4C03-5A1A-4B6E-8C17-5E8B578C555B}"/>
    <cellStyle name="SAPBEXHLevel0 5 7 2 2" xfId="2962" xr:uid="{F1A5D2D1-AF75-46DC-8D2D-3E2950813BCB}"/>
    <cellStyle name="SAPBEXHLevel0 5 7 2 2 2" xfId="7203" xr:uid="{0BB8DB2A-A02F-419E-A7DA-A57AD76CDC85}"/>
    <cellStyle name="SAPBEXHLevel0 5 7 2 2 3" xfId="11112" xr:uid="{68DE74F4-79DE-4CFA-999D-462CEACD486A}"/>
    <cellStyle name="SAPBEXHLevel0 5 7 2 2 4" xfId="10867" xr:uid="{04515D9B-8717-475F-882A-EA6B4964ADDF}"/>
    <cellStyle name="SAPBEXHLevel0 5 7 2 3" xfId="5905" xr:uid="{A4BCD435-C64A-4F46-BA2F-5C571B48C447}"/>
    <cellStyle name="SAPBEXHLevel0 5 7 2 4" xfId="8663" xr:uid="{7A40655D-6266-4944-9EA0-8F6751D7AD23}"/>
    <cellStyle name="SAPBEXHLevel0 5 7 2 5" xfId="9403" xr:uid="{AF52E898-D33C-406C-B683-CB602B65146E}"/>
    <cellStyle name="SAPBEXHLevel0 5 7 2 6" xfId="9927" xr:uid="{D58256CF-52BB-4D31-B14A-7515FEF2DCC3}"/>
    <cellStyle name="SAPBEXHLevel0 5 7 3" xfId="2961" xr:uid="{639CDAB8-DD95-4708-8288-1EFED2676EA3}"/>
    <cellStyle name="SAPBEXHLevel0 5 7 3 2" xfId="7202" xr:uid="{52F41368-2C11-476B-B491-0C82073B93CE}"/>
    <cellStyle name="SAPBEXHLevel0 5 7 3 3" xfId="11111" xr:uid="{62B41CC1-7F1F-42C4-8220-6BF264327ECC}"/>
    <cellStyle name="SAPBEXHLevel0 5 7 3 4" xfId="5402" xr:uid="{9C52F026-6813-4C83-B480-5C11D97FC6A2}"/>
    <cellStyle name="SAPBEXHLevel0 5 7 4" xfId="5904" xr:uid="{D397F4AA-5FE7-492F-A5F2-0D12629B71A2}"/>
    <cellStyle name="SAPBEXHLevel0 5 7 5" xfId="8662" xr:uid="{0F6F4AD3-2BCE-4CAB-84E8-2D5715DFC4B0}"/>
    <cellStyle name="SAPBEXHLevel0 5 7 6" xfId="9400" xr:uid="{57A83C5E-C452-4546-BC34-76DFF560B360}"/>
    <cellStyle name="SAPBEXHLevel0 5 7 7" xfId="12558" xr:uid="{051671B7-B800-44CB-866C-3520F58B5506}"/>
    <cellStyle name="SAPBEXHLevel0 5 8" xfId="1642" xr:uid="{B91D6CF0-F5BD-4F8C-90E7-7A6D97D80C0C}"/>
    <cellStyle name="SAPBEXHLevel0 5 8 2" xfId="2963" xr:uid="{1D6BB8C9-707D-4C33-841E-DA4C3EBE0662}"/>
    <cellStyle name="SAPBEXHLevel0 5 8 2 2" xfId="7204" xr:uid="{B1D9E00F-0CA6-4DDB-9615-1DC1564ADB2D}"/>
    <cellStyle name="SAPBEXHLevel0 5 8 2 3" xfId="11113" xr:uid="{948A149C-B7C5-4EA9-976F-2C230BCB4DB4}"/>
    <cellStyle name="SAPBEXHLevel0 5 8 2 4" xfId="12179" xr:uid="{73E2B5F8-8533-4FCB-8A21-1D2C81067EBE}"/>
    <cellStyle name="SAPBEXHLevel0 5 8 3" xfId="5906" xr:uid="{06E0A44F-93A9-4DEE-BA86-504509CA17FB}"/>
    <cellStyle name="SAPBEXHLevel0 5 8 4" xfId="8664" xr:uid="{D30E5C17-7BD1-45AF-BE83-AF609A6B6EF5}"/>
    <cellStyle name="SAPBEXHLevel0 5 8 5" xfId="4745" xr:uid="{B23CEA06-526B-455D-9B0E-E69A51AAEE62}"/>
    <cellStyle name="SAPBEXHLevel0 5 8 6" xfId="12872" xr:uid="{29C3C43D-41FC-41D4-B50A-3B6E4267DCA1}"/>
    <cellStyle name="SAPBEXHLevel0 5 9" xfId="1643" xr:uid="{0172B1D5-67E5-432C-B489-569E15BC4124}"/>
    <cellStyle name="SAPBEXHLevel0 5 9 2" xfId="2964" xr:uid="{B8907BAB-7487-452B-8EE9-A4DB4B3CF37D}"/>
    <cellStyle name="SAPBEXHLevel0 5 9 2 2" xfId="7205" xr:uid="{04553BFA-EB54-439D-B1B3-F8BC22B977AD}"/>
    <cellStyle name="SAPBEXHLevel0 5 9 2 3" xfId="11114" xr:uid="{365A27E8-83DF-4D3E-8743-A3A11FB4AFC9}"/>
    <cellStyle name="SAPBEXHLevel0 5 9 2 4" xfId="4969" xr:uid="{5A0F4007-1DAC-4DB7-950D-5F632D2069C2}"/>
    <cellStyle name="SAPBEXHLevel0 5 9 3" xfId="5907" xr:uid="{A88EBA7E-EB69-468A-A232-975AA0B8CB04}"/>
    <cellStyle name="SAPBEXHLevel0 5 9 4" xfId="8665" xr:uid="{D087C18C-A3A1-40A7-A35A-F84F33FEAF77}"/>
    <cellStyle name="SAPBEXHLevel0 5 9 5" xfId="9398" xr:uid="{D1911608-1099-43B7-9073-99048CB38499}"/>
    <cellStyle name="SAPBEXHLevel0 5 9 6" xfId="12843" xr:uid="{3785FF30-97DE-4C94-B1B8-AC8E2CFB05A6}"/>
    <cellStyle name="SAPBEXHLevel0 6" xfId="1644" xr:uid="{81EDE23A-A455-4DDE-89FA-6C4CFFC13184}"/>
    <cellStyle name="SAPBEXHLevel0 6 2" xfId="1645" xr:uid="{D4C86379-6D6E-48B4-8EFB-C56B07E17F92}"/>
    <cellStyle name="SAPBEXHLevel0 6 2 2" xfId="2966" xr:uid="{616D78EC-02BC-4A7E-8CC9-6D08C09BCAC8}"/>
    <cellStyle name="SAPBEXHLevel0 6 2 2 2" xfId="7207" xr:uid="{FFC50F07-9333-4FA7-B954-EE9F92873CED}"/>
    <cellStyle name="SAPBEXHLevel0 6 2 2 3" xfId="11116" xr:uid="{120E829B-05EF-4799-91DC-E471F5EB6E30}"/>
    <cellStyle name="SAPBEXHLevel0 6 2 2 4" xfId="10936" xr:uid="{6C95C969-22AC-4DEB-B8B9-EC504867FEC0}"/>
    <cellStyle name="SAPBEXHLevel0 6 2 3" xfId="5909" xr:uid="{56ECB6C9-2BA9-43BA-9B59-2539F5CE4DA9}"/>
    <cellStyle name="SAPBEXHLevel0 6 2 4" xfId="8667" xr:uid="{EF0861D4-BF50-4357-BD5C-8D2806D4B11C}"/>
    <cellStyle name="SAPBEXHLevel0 6 2 5" xfId="9393" xr:uid="{2745691A-85CA-465B-9C38-679F60CCE675}"/>
    <cellStyle name="SAPBEXHLevel0 6 2 6" xfId="12557" xr:uid="{DC673730-BC8F-46A8-AC6B-4CB29438C4DB}"/>
    <cellStyle name="SAPBEXHLevel0 6 3" xfId="4195" xr:uid="{B1F1F856-1C52-4D4A-AD98-46AF1DC606BB}"/>
    <cellStyle name="SAPBEXHLevel0 6 3 2" xfId="4331" xr:uid="{B0294BF9-45A6-430F-A6BB-CE80A3A1F940}"/>
    <cellStyle name="SAPBEXHLevel0 6 3 2 2" xfId="8565" xr:uid="{F7599BA4-B2C0-4367-B406-127EF649B65B}"/>
    <cellStyle name="SAPBEXHLevel0 6 3 2 3" xfId="11008" xr:uid="{B9D9F160-B8BD-4DB3-BDF5-E95C846BA69C}"/>
    <cellStyle name="SAPBEXHLevel0 6 3 2 4" xfId="12435" xr:uid="{031906D7-6C1F-47B4-B385-7415976E6D82}"/>
    <cellStyle name="SAPBEXHLevel0 6 3 2 5" xfId="14015" xr:uid="{76338257-E292-40EF-B1F4-B8823FE754A1}"/>
    <cellStyle name="SAPBEXHLevel0 6 3 3" xfId="8430" xr:uid="{2C0FEF71-F6D8-4288-9524-06A3B2F4A0CF}"/>
    <cellStyle name="SAPBEXHLevel0 6 3 4" xfId="10876" xr:uid="{90649F6B-AF80-450A-8156-6ECB1A796F43}"/>
    <cellStyle name="SAPBEXHLevel0 6 3 5" xfId="12304" xr:uid="{292F4EB7-70FA-4932-9D1D-674C5F05C938}"/>
    <cellStyle name="SAPBEXHLevel0 6 3 6" xfId="12024" xr:uid="{80378F6A-3552-4F67-BBB1-BB3685F7B6ED}"/>
    <cellStyle name="SAPBEXHLevel0 6 4" xfId="2965" xr:uid="{3C837322-EBF5-4381-866E-2502B67C1BF3}"/>
    <cellStyle name="SAPBEXHLevel0 6 4 2" xfId="7206" xr:uid="{5497C2FE-E9EE-4E11-A24D-6A5A6951217F}"/>
    <cellStyle name="SAPBEXHLevel0 6 4 3" xfId="11115" xr:uid="{1DF9FAFA-A3EB-4343-90E1-BEBEAE3863BA}"/>
    <cellStyle name="SAPBEXHLevel0 6 4 4" xfId="10865" xr:uid="{1FE87E34-96D4-4544-827D-7363EA8B4F5D}"/>
    <cellStyle name="SAPBEXHLevel0 6 5" xfId="5908" xr:uid="{B16AAED3-CF14-43F9-9617-F9078E17C73D}"/>
    <cellStyle name="SAPBEXHLevel0 6 6" xfId="8666" xr:uid="{1DF29874-3375-41EF-A4D1-D62A04DB195E}"/>
    <cellStyle name="SAPBEXHLevel0 6 7" xfId="9394" xr:uid="{67D44845-2FA4-4BC6-94D0-6CA7B5EEFAC0}"/>
    <cellStyle name="SAPBEXHLevel0 6 8" xfId="13288" xr:uid="{8EA16E70-78C7-4DC9-A01F-6EACA2F4A636}"/>
    <cellStyle name="SAPBEXHLevel0 7" xfId="1646" xr:uid="{E06BA40B-FA51-4A79-A331-93E014F816D4}"/>
    <cellStyle name="SAPBEXHLevel0 7 2" xfId="1647" xr:uid="{26D5E07F-023D-46F4-99BE-66813AA8EA56}"/>
    <cellStyle name="SAPBEXHLevel0 7 2 2" xfId="2968" xr:uid="{517FF2B0-8005-4342-8169-B3605C7BE5BC}"/>
    <cellStyle name="SAPBEXHLevel0 7 2 2 2" xfId="7209" xr:uid="{64E904FD-6B2C-4029-B7F9-48502EFBC0D3}"/>
    <cellStyle name="SAPBEXHLevel0 7 2 2 3" xfId="11118" xr:uid="{2B405790-B6EC-4901-A590-95FA1E6BAC4A}"/>
    <cellStyle name="SAPBEXHLevel0 7 2 2 4" xfId="5411" xr:uid="{E1FDB946-A164-42E8-B0F9-88CDF449C6AD}"/>
    <cellStyle name="SAPBEXHLevel0 7 2 3" xfId="5911" xr:uid="{C0937EC3-5034-4018-9772-4C0C7176E24F}"/>
    <cellStyle name="SAPBEXHLevel0 7 2 4" xfId="8669" xr:uid="{341D71D5-35CD-492F-A8BC-F4FB8DF26E0B}"/>
    <cellStyle name="SAPBEXHLevel0 7 2 5" xfId="4854" xr:uid="{D1C219AC-711C-4FA5-880A-677DF26B55DB}"/>
    <cellStyle name="SAPBEXHLevel0 7 2 6" xfId="12556" xr:uid="{1EA2978A-1923-4367-9A04-5789C76C22F6}"/>
    <cellStyle name="SAPBEXHLevel0 7 3" xfId="4196" xr:uid="{5834F677-1C67-4187-9D23-A37A4E0632BE}"/>
    <cellStyle name="SAPBEXHLevel0 7 3 2" xfId="4332" xr:uid="{1DB664F1-1692-4710-9896-7A8C39553F3F}"/>
    <cellStyle name="SAPBEXHLevel0 7 3 2 2" xfId="8566" xr:uid="{295F651E-DD29-4C28-AFC1-63F47E84B970}"/>
    <cellStyle name="SAPBEXHLevel0 7 3 2 3" xfId="11009" xr:uid="{8C7BBFF2-68BC-4B26-A07B-EA6AFAD10F3B}"/>
    <cellStyle name="SAPBEXHLevel0 7 3 2 4" xfId="12436" xr:uid="{E087FE74-A7EF-471E-A737-BDF473B85E10}"/>
    <cellStyle name="SAPBEXHLevel0 7 3 2 5" xfId="14016" xr:uid="{86A6C63E-62A2-40E0-BB6E-FAE0A2C570ED}"/>
    <cellStyle name="SAPBEXHLevel0 7 3 3" xfId="8431" xr:uid="{E8A0C71B-3121-4132-8D6D-C641D934D23A}"/>
    <cellStyle name="SAPBEXHLevel0 7 3 4" xfId="10877" xr:uid="{4D2300F3-7027-48EF-AC10-2B13E4B9EF68}"/>
    <cellStyle name="SAPBEXHLevel0 7 3 5" xfId="12305" xr:uid="{76FB2889-C34E-43CF-A7DE-1406B64C267C}"/>
    <cellStyle name="SAPBEXHLevel0 7 3 6" xfId="9361" xr:uid="{40A10DBE-B90A-4A01-9E94-626A30FFF1A5}"/>
    <cellStyle name="SAPBEXHLevel0 7 4" xfId="2967" xr:uid="{C52B7E32-38A4-45CD-B6CB-51E80D9F076E}"/>
    <cellStyle name="SAPBEXHLevel0 7 4 2" xfId="7208" xr:uid="{C0E07A68-7F09-404D-82D1-11042F092E97}"/>
    <cellStyle name="SAPBEXHLevel0 7 4 3" xfId="11117" xr:uid="{CC2D5F6C-9390-4347-A17A-B825B8651B99}"/>
    <cellStyle name="SAPBEXHLevel0 7 4 4" xfId="12899" xr:uid="{FDF03D8D-3E42-41BC-8B3C-F586F622188D}"/>
    <cellStyle name="SAPBEXHLevel0 7 5" xfId="5910" xr:uid="{92E45C88-8019-4072-A3CF-A572EA1A3EDD}"/>
    <cellStyle name="SAPBEXHLevel0 7 6" xfId="8668" xr:uid="{3CE6A8DE-4029-47C2-B90F-C35C8109AE87}"/>
    <cellStyle name="SAPBEXHLevel0 7 7" xfId="8230" xr:uid="{05F2ADBD-40C2-4751-823C-5431968E433E}"/>
    <cellStyle name="SAPBEXHLevel0 7 8" xfId="13287" xr:uid="{289A461A-25CE-4EF6-BF6F-B6BC33B31DDC}"/>
    <cellStyle name="SAPBEXHLevel0 8" xfId="1648" xr:uid="{D99EFD91-B3B8-48F7-A330-E0CEE9DC2877}"/>
    <cellStyle name="SAPBEXHLevel0 8 2" xfId="1649" xr:uid="{4737AFC5-264D-4EDB-A080-19C11D02BA52}"/>
    <cellStyle name="SAPBEXHLevel0 8 2 2" xfId="2970" xr:uid="{24FBAEA9-E321-4AF0-83BF-C3C05C42F334}"/>
    <cellStyle name="SAPBEXHLevel0 8 2 2 2" xfId="7211" xr:uid="{1F08C6B9-82BC-4DB5-B4E5-DB1BD9581F37}"/>
    <cellStyle name="SAPBEXHLevel0 8 2 2 3" xfId="11120" xr:uid="{52440952-F801-43B3-BE72-6139236BC6E2}"/>
    <cellStyle name="SAPBEXHLevel0 8 2 2 4" xfId="6611" xr:uid="{02647ABA-8C2F-4AEB-A7C8-D8C1B2AA3B44}"/>
    <cellStyle name="SAPBEXHLevel0 8 2 3" xfId="5913" xr:uid="{B02385A8-28E3-4290-ACC1-0801717C4A6E}"/>
    <cellStyle name="SAPBEXHLevel0 8 2 4" xfId="8671" xr:uid="{D7509607-FFA0-4214-B896-FCB5F72DBDA9}"/>
    <cellStyle name="SAPBEXHLevel0 8 2 5" xfId="4746" xr:uid="{A035C02E-AE6A-42AE-A96F-47EBD1BAF5D0}"/>
    <cellStyle name="SAPBEXHLevel0 8 2 6" xfId="12555" xr:uid="{913D8C06-F779-48C0-AA6A-D1320E16D6BE}"/>
    <cellStyle name="SAPBEXHLevel0 8 3" xfId="4197" xr:uid="{D47AD497-FF9F-4FD7-A9E4-1E3B34C73FE9}"/>
    <cellStyle name="SAPBEXHLevel0 8 3 2" xfId="4333" xr:uid="{A44072AF-0EBF-4113-A42D-4423FB43FBD6}"/>
    <cellStyle name="SAPBEXHLevel0 8 3 2 2" xfId="8567" xr:uid="{F4F82513-B51A-44F8-A1B0-447C2E3728AD}"/>
    <cellStyle name="SAPBEXHLevel0 8 3 2 3" xfId="11010" xr:uid="{8A1EE47B-9DD8-4CCE-ACEA-8203B7420935}"/>
    <cellStyle name="SAPBEXHLevel0 8 3 2 4" xfId="12437" xr:uid="{40189EDF-8863-41CC-80BF-99E7051002DB}"/>
    <cellStyle name="SAPBEXHLevel0 8 3 2 5" xfId="14017" xr:uid="{DAD1AB9F-C431-4E31-A2C9-3BEB6809242F}"/>
    <cellStyle name="SAPBEXHLevel0 8 3 3" xfId="8432" xr:uid="{40678B19-85C9-44BA-84C3-6C8079AC3963}"/>
    <cellStyle name="SAPBEXHLevel0 8 3 4" xfId="10878" xr:uid="{03ED2C17-1640-48A9-94EF-A855FDB6B782}"/>
    <cellStyle name="SAPBEXHLevel0 8 3 5" xfId="12306" xr:uid="{8C34F6D4-983D-4142-A1EC-91DE6BD7CCE3}"/>
    <cellStyle name="SAPBEXHLevel0 8 3 6" xfId="12025" xr:uid="{3AAE4059-754B-40E3-885B-CE3E3B823864}"/>
    <cellStyle name="SAPBEXHLevel0 8 4" xfId="2969" xr:uid="{E2D96574-68A3-41D7-A1E0-7688B6398104}"/>
    <cellStyle name="SAPBEXHLevel0 8 4 2" xfId="7210" xr:uid="{7332F553-E235-4A97-87D1-233463DBC2FD}"/>
    <cellStyle name="SAPBEXHLevel0 8 4 3" xfId="11119" xr:uid="{987A933C-1A87-44D3-9EE8-BA414FE728E8}"/>
    <cellStyle name="SAPBEXHLevel0 8 4 4" xfId="14005" xr:uid="{3779680C-76AC-499C-A7C4-717C2746FFD0}"/>
    <cellStyle name="SAPBEXHLevel0 8 5" xfId="5912" xr:uid="{5B563968-1071-4AAC-9A56-856E83CC7DDB}"/>
    <cellStyle name="SAPBEXHLevel0 8 6" xfId="8670" xr:uid="{C72F6DF8-4B44-4292-A7DE-4756725F53F4}"/>
    <cellStyle name="SAPBEXHLevel0 8 7" xfId="4855" xr:uid="{4D10DCB4-59B3-43B8-9DEB-1E0757C4EB93}"/>
    <cellStyle name="SAPBEXHLevel0 8 8" xfId="13286" xr:uid="{DA9FD8CA-4092-4B4D-885A-DCB94AD55E53}"/>
    <cellStyle name="SAPBEXHLevel0 9" xfId="1650" xr:uid="{AA0F2410-41DA-4AC0-A781-660409157FAD}"/>
    <cellStyle name="SAPBEXHLevel0 9 2" xfId="1651" xr:uid="{419CD6EE-D117-449D-8BB5-41C6304E0C51}"/>
    <cellStyle name="SAPBEXHLevel0 9 2 2" xfId="2972" xr:uid="{8FF5FB44-1E02-4818-8068-C40FA8613006}"/>
    <cellStyle name="SAPBEXHLevel0 9 2 2 2" xfId="7213" xr:uid="{884C620C-2248-46F1-9E91-CAD7CA860C24}"/>
    <cellStyle name="SAPBEXHLevel0 9 2 2 3" xfId="11122" xr:uid="{0868D937-61C0-4E84-87BB-D1BFDAAC5BFD}"/>
    <cellStyle name="SAPBEXHLevel0 9 2 2 4" xfId="12800" xr:uid="{26CD916E-3084-41C5-BF62-0D345E683114}"/>
    <cellStyle name="SAPBEXHLevel0 9 2 3" xfId="5915" xr:uid="{B1BDE45D-FE33-4ECD-8312-4CC8CC5FEF8A}"/>
    <cellStyle name="SAPBEXHLevel0 9 2 4" xfId="8673" xr:uid="{E5FA3911-1C60-438A-B451-76A1ED8638C9}"/>
    <cellStyle name="SAPBEXHLevel0 9 2 5" xfId="4856" xr:uid="{43BD9888-D67A-4CAB-8F7B-D303010F8CFA}"/>
    <cellStyle name="SAPBEXHLevel0 9 2 6" xfId="13285" xr:uid="{F8FD3BD6-EB77-461C-84A5-5EF2E7D91DFC}"/>
    <cellStyle name="SAPBEXHLevel0 9 3" xfId="2971" xr:uid="{E378A653-B23D-436A-A80B-50A00653AD4F}"/>
    <cellStyle name="SAPBEXHLevel0 9 3 2" xfId="7212" xr:uid="{2D7CD416-674C-45AC-8086-C318745F5545}"/>
    <cellStyle name="SAPBEXHLevel0 9 3 3" xfId="11121" xr:uid="{1F425D22-217C-4213-8500-556E2709D8B9}"/>
    <cellStyle name="SAPBEXHLevel0 9 3 4" xfId="10127" xr:uid="{84AF4C4B-9CF4-4473-A06E-A91008165355}"/>
    <cellStyle name="SAPBEXHLevel0 9 4" xfId="5914" xr:uid="{80768D01-0E9B-4CA8-B0B4-AEED0CCE3017}"/>
    <cellStyle name="SAPBEXHLevel0 9 5" xfId="8672" xr:uid="{E9D47702-E14D-43AC-8237-19112B941C4D}"/>
    <cellStyle name="SAPBEXHLevel0 9 6" xfId="4747" xr:uid="{85A2667A-BFA5-4EEE-A9FB-3E588E039B56}"/>
    <cellStyle name="SAPBEXHLevel0 9 7" xfId="13284" xr:uid="{CC169411-2863-4485-B8AA-F1231F7275E4}"/>
    <cellStyle name="SAPBEXHLevel0_Mesquite Solar 277 MW v1" xfId="1652" xr:uid="{8D53E416-A127-4D35-89E8-3A569CF88D2A}"/>
    <cellStyle name="SAPBEXHLevel0X" xfId="165" xr:uid="{2D63B0AC-57D0-4E9A-BAA2-919603700841}"/>
    <cellStyle name="SAPBEXHLevel0X 10" xfId="1653" xr:uid="{629463BD-232C-4B43-9EC8-E51BBC9ED3F6}"/>
    <cellStyle name="SAPBEXHLevel0X 10 2" xfId="1654" xr:uid="{97BF5E9F-3CEC-44C8-82FE-4ECA20695BDA}"/>
    <cellStyle name="SAPBEXHLevel0X 10 2 2" xfId="2974" xr:uid="{FBC2852C-79B6-4A7D-A4DE-A92D743B84D4}"/>
    <cellStyle name="SAPBEXHLevel0X 10 2 2 2" xfId="7215" xr:uid="{F3D7492C-F4C4-4652-878C-7219FD929E50}"/>
    <cellStyle name="SAPBEXHLevel0X 10 2 2 3" xfId="11124" xr:uid="{82491DA2-776A-48A4-BABA-1A2F83F4521F}"/>
    <cellStyle name="SAPBEXHLevel0X 10 2 2 4" xfId="9505" xr:uid="{30AB6FEF-D2F1-4AE6-82EC-B54BC8F9D2B7}"/>
    <cellStyle name="SAPBEXHLevel0X 10 2 3" xfId="5917" xr:uid="{339A24C5-8271-4DAF-879B-C8D746A2BB4B}"/>
    <cellStyle name="SAPBEXHLevel0X 10 2 4" xfId="8675" xr:uid="{D8CC41D2-C3E3-4455-903C-D60920D8615B}"/>
    <cellStyle name="SAPBEXHLevel0X 10 2 5" xfId="4858" xr:uid="{DBC016FB-3249-4FB0-99B9-2B4EC8837851}"/>
    <cellStyle name="SAPBEXHLevel0X 10 2 6" xfId="13282" xr:uid="{216C3C50-950F-4589-89E9-E0048D16D3CA}"/>
    <cellStyle name="SAPBEXHLevel0X 10 3" xfId="2973" xr:uid="{EC4F4226-2E6C-47D9-835A-E00043905955}"/>
    <cellStyle name="SAPBEXHLevel0X 10 3 2" xfId="7214" xr:uid="{5883208E-B8CF-4F90-A22D-7A88CEB7E943}"/>
    <cellStyle name="SAPBEXHLevel0X 10 3 3" xfId="11123" xr:uid="{42C3833A-4CF6-4EBC-93DE-5294131F3AB5}"/>
    <cellStyle name="SAPBEXHLevel0X 10 3 4" xfId="13805" xr:uid="{2633B2CF-9052-4F50-8E85-65307CB48DD6}"/>
    <cellStyle name="SAPBEXHLevel0X 10 4" xfId="5916" xr:uid="{99B453A5-A27F-48A9-8978-0A6EC059D993}"/>
    <cellStyle name="SAPBEXHLevel0X 10 5" xfId="8674" xr:uid="{5793AA1C-E7F6-47D5-974A-181BD74BC51F}"/>
    <cellStyle name="SAPBEXHLevel0X 10 6" xfId="4857" xr:uid="{1EB1A8E7-85E2-45AF-A825-A36102E94EEF}"/>
    <cellStyle name="SAPBEXHLevel0X 10 7" xfId="12554" xr:uid="{45CB3710-63FD-4A29-9768-A772C2885C9D}"/>
    <cellStyle name="SAPBEXHLevel0X 11" xfId="1655" xr:uid="{F09A6F5F-617A-4212-BE78-ED41A3B82F46}"/>
    <cellStyle name="SAPBEXHLevel0X 11 2" xfId="1656" xr:uid="{CC5C898A-52D0-488F-923D-93EA2A20327D}"/>
    <cellStyle name="SAPBEXHLevel0X 11 2 2" xfId="2976" xr:uid="{6E24E22C-DE3A-42F4-BB6E-CED038F60FCE}"/>
    <cellStyle name="SAPBEXHLevel0X 11 2 2 2" xfId="7217" xr:uid="{62F58D79-EDEA-4754-AC29-45B972C62853}"/>
    <cellStyle name="SAPBEXHLevel0X 11 2 2 3" xfId="11126" xr:uid="{E0C2FDF5-286B-4C95-A6B1-FD04608D5F88}"/>
    <cellStyle name="SAPBEXHLevel0X 11 2 2 4" xfId="10866" xr:uid="{7E3219B0-5594-45CC-88F5-F9D3C96C3D94}"/>
    <cellStyle name="SAPBEXHLevel0X 11 2 3" xfId="5919" xr:uid="{0FB1A664-77DC-4925-9FC8-016162DB7012}"/>
    <cellStyle name="SAPBEXHLevel0X 11 2 4" xfId="8677" xr:uid="{524481CD-8FB6-4AAD-8216-AAAF20757E5C}"/>
    <cellStyle name="SAPBEXHLevel0X 11 2 5" xfId="4860" xr:uid="{D9A38FA3-1CD7-4723-9B9A-74FDE7B0CDFA}"/>
    <cellStyle name="SAPBEXHLevel0X 11 2 6" xfId="12553" xr:uid="{AC16872C-A30E-4DFA-AA29-A9EB1F8ED2C9}"/>
    <cellStyle name="SAPBEXHLevel0X 11 3" xfId="2975" xr:uid="{805F3819-896A-4C1B-9E44-2AF8FDFE37A2}"/>
    <cellStyle name="SAPBEXHLevel0X 11 3 2" xfId="7216" xr:uid="{B6256805-6B05-449F-A65A-7A3DC76D51EF}"/>
    <cellStyle name="SAPBEXHLevel0X 11 3 3" xfId="11125" xr:uid="{0DCF9B63-6033-4134-A464-DB8B42C10982}"/>
    <cellStyle name="SAPBEXHLevel0X 11 3 4" xfId="9376" xr:uid="{7D8EF77C-ADE6-4CA0-8F14-7DF5FE659DE7}"/>
    <cellStyle name="SAPBEXHLevel0X 11 4" xfId="5918" xr:uid="{ACE52EC2-F051-430A-ADEF-96E92A6BF7B4}"/>
    <cellStyle name="SAPBEXHLevel0X 11 5" xfId="8676" xr:uid="{33A91646-6562-4B3D-B38B-D8A654677A1A}"/>
    <cellStyle name="SAPBEXHLevel0X 11 6" xfId="4859" xr:uid="{9F4C2D4B-431E-474B-9F18-748784AF68EB}"/>
    <cellStyle name="SAPBEXHLevel0X 11 7" xfId="13283" xr:uid="{5D40D17D-7AC8-408D-9173-D1FF31E07A77}"/>
    <cellStyle name="SAPBEXHLevel0X 11_48MW CMSI CAPEX Budget rev 11Jun10-rev16b (Updated Forecast cash flow)" xfId="1657" xr:uid="{4F7A9AB0-8A07-4859-AD8F-CE2E4633909A}"/>
    <cellStyle name="SAPBEXHLevel0X 12" xfId="1658" xr:uid="{AC72121F-2606-462F-B614-6CC588EFF19C}"/>
    <cellStyle name="SAPBEXHLevel0X 12 2" xfId="2977" xr:uid="{0B28F112-A175-4CF4-A133-B200DF80F68F}"/>
    <cellStyle name="SAPBEXHLevel0X 12 2 2" xfId="7218" xr:uid="{8EC6AF2F-BD3D-44AC-A4BB-73857D29295D}"/>
    <cellStyle name="SAPBEXHLevel0X 12 2 3" xfId="11127" xr:uid="{5E10114F-F0BF-4452-A05F-219189B42EC8}"/>
    <cellStyle name="SAPBEXHLevel0X 12 2 4" xfId="9452" xr:uid="{23D200E1-4749-437A-8024-C336799C6C99}"/>
    <cellStyle name="SAPBEXHLevel0X 12 3" xfId="5920" xr:uid="{DA7D365E-A4FC-46FD-8E49-39421A6D9045}"/>
    <cellStyle name="SAPBEXHLevel0X 12 4" xfId="8678" xr:uid="{B9F80E56-95F0-4946-A8E3-8983C5BBADD4}"/>
    <cellStyle name="SAPBEXHLevel0X 12 5" xfId="4861" xr:uid="{A0110B71-C809-4966-A4C4-498783EC90AD}"/>
    <cellStyle name="SAPBEXHLevel0X 12 6" xfId="13280" xr:uid="{74626CD9-704D-445D-838B-3209F2693298}"/>
    <cellStyle name="SAPBEXHLevel0X 13" xfId="1659" xr:uid="{66E650B7-920A-44B9-93CA-6C09F3E1CEBA}"/>
    <cellStyle name="SAPBEXHLevel0X 13 2" xfId="2978" xr:uid="{568D2C5C-98EF-4BC8-A6FA-07FEADB9A069}"/>
    <cellStyle name="SAPBEXHLevel0X 13 2 2" xfId="7219" xr:uid="{D016F17E-74C0-49BD-AD44-2127296CAD08}"/>
    <cellStyle name="SAPBEXHLevel0X 13 2 3" xfId="11128" xr:uid="{20069A19-A820-466B-B578-B7F6BFBEBDF5}"/>
    <cellStyle name="SAPBEXHLevel0X 13 2 4" xfId="10040" xr:uid="{79E58AAE-5673-4643-8D89-63541FA0F0AD}"/>
    <cellStyle name="SAPBEXHLevel0X 13 3" xfId="5921" xr:uid="{477AC9CC-8936-413E-BA30-1E8C2B56F193}"/>
    <cellStyle name="SAPBEXHLevel0X 13 4" xfId="8679" xr:uid="{2BD4C58B-57AA-4864-9273-2507E3341DDD}"/>
    <cellStyle name="SAPBEXHLevel0X 13 5" xfId="10381" xr:uid="{BEB599E0-D328-4CCE-9A9E-7168E7DC4F6A}"/>
    <cellStyle name="SAPBEXHLevel0X 13 6" xfId="13281" xr:uid="{CBBB4075-5949-4334-A9F1-C5571EF69D71}"/>
    <cellStyle name="SAPBEXHLevel0X 14" xfId="1660" xr:uid="{61BBBD13-0201-45EF-A1B3-90C1B3E8EF42}"/>
    <cellStyle name="SAPBEXHLevel0X 14 2" xfId="2979" xr:uid="{AD8E55F0-D896-4071-87B6-EF3A0F33CDFE}"/>
    <cellStyle name="SAPBEXHLevel0X 14 2 2" xfId="7220" xr:uid="{23128999-B33D-4903-8F24-3898EBF6CC66}"/>
    <cellStyle name="SAPBEXHLevel0X 14 2 3" xfId="11129" xr:uid="{202C17C9-E3C9-46B5-B247-A67510D0B6F4}"/>
    <cellStyle name="SAPBEXHLevel0X 14 2 4" xfId="10409" xr:uid="{74C88ACB-F9E3-4E56-AC9F-755F709AA78A}"/>
    <cellStyle name="SAPBEXHLevel0X 14 3" xfId="5922" xr:uid="{CD952A17-ACFC-4F23-A88C-29B3AF721B0F}"/>
    <cellStyle name="SAPBEXHLevel0X 14 4" xfId="8680" xr:uid="{520DEAF9-FD4A-46B0-AD2A-57034D442CFF}"/>
    <cellStyle name="SAPBEXHLevel0X 14 5" xfId="4862" xr:uid="{1615B962-A021-4EF2-B4A5-7ED56FA95FA6}"/>
    <cellStyle name="SAPBEXHLevel0X 14 6" xfId="12552" xr:uid="{89D3D8CA-92AB-4B7A-A32F-9606C40DDB68}"/>
    <cellStyle name="SAPBEXHLevel0X 15" xfId="1661" xr:uid="{32165A2A-09C3-456B-8E03-498C6B1C6931}"/>
    <cellStyle name="SAPBEXHLevel0X 15 2" xfId="2980" xr:uid="{5E42ED10-3EE7-4E3E-B5C4-D898EBEB54A4}"/>
    <cellStyle name="SAPBEXHLevel0X 15 2 2" xfId="7221" xr:uid="{6F7D0DEB-91CD-4B75-82E8-12295969E283}"/>
    <cellStyle name="SAPBEXHLevel0X 15 2 3" xfId="11130" xr:uid="{B7712BB7-2FC8-4BC9-BC87-3A2E041B3372}"/>
    <cellStyle name="SAPBEXHLevel0X 15 2 4" xfId="9451" xr:uid="{95085760-D243-4134-BB76-5972DE0563AD}"/>
    <cellStyle name="SAPBEXHLevel0X 15 3" xfId="5923" xr:uid="{44D59CF2-DA41-452D-850F-ABEE1D463458}"/>
    <cellStyle name="SAPBEXHLevel0X 15 4" xfId="8681" xr:uid="{55B5FDF9-188E-490A-8894-D61D18BF91DC}"/>
    <cellStyle name="SAPBEXHLevel0X 15 5" xfId="4863" xr:uid="{0796D93A-23DF-4605-AC1D-85B1F9B90F18}"/>
    <cellStyle name="SAPBEXHLevel0X 15 6" xfId="12551" xr:uid="{9D52A896-BF8C-4F45-B1CA-45C74032419E}"/>
    <cellStyle name="SAPBEXHLevel0X 16" xfId="1662" xr:uid="{A3A38D9E-E5F4-4FE7-AC87-80D8B14AF836}"/>
    <cellStyle name="SAPBEXHLevel0X 16 2" xfId="2981" xr:uid="{115FD6F2-497B-4D5B-B2B3-0ADC353ED4CA}"/>
    <cellStyle name="SAPBEXHLevel0X 16 2 2" xfId="7222" xr:uid="{EA9BFC95-45D3-4DBE-B900-7DCD6CCACB18}"/>
    <cellStyle name="SAPBEXHLevel0X 16 2 3" xfId="11131" xr:uid="{4A5E0432-A073-4E89-8ED6-777B854CCB94}"/>
    <cellStyle name="SAPBEXHLevel0X 16 2 4" xfId="10479" xr:uid="{00F25AE9-6D8D-46BF-AE8E-88CD11274753}"/>
    <cellStyle name="SAPBEXHLevel0X 16 3" xfId="5924" xr:uid="{DD6852A2-37B2-4BDC-9436-B0163C6CB68B}"/>
    <cellStyle name="SAPBEXHLevel0X 16 4" xfId="8682" xr:uid="{04A1E2D8-2342-4E97-92EF-7016D53E23BF}"/>
    <cellStyle name="SAPBEXHLevel0X 16 5" xfId="4864" xr:uid="{A86DB39F-6AC4-474F-A6C7-66868C43EFE1}"/>
    <cellStyle name="SAPBEXHLevel0X 16 6" xfId="13278" xr:uid="{11F215CA-D3D0-43BB-A8FB-BEE42D64BF7D}"/>
    <cellStyle name="SAPBEXHLevel0X 17" xfId="1663" xr:uid="{FA70E2A3-7A21-4094-A929-0E83EE123C67}"/>
    <cellStyle name="SAPBEXHLevel0X 17 2" xfId="2982" xr:uid="{319F0838-F65C-4900-9B68-2BF43CF83EAD}"/>
    <cellStyle name="SAPBEXHLevel0X 17 2 2" xfId="7223" xr:uid="{36CB3EF7-9157-4A61-B580-EC0794BB705C}"/>
    <cellStyle name="SAPBEXHLevel0X 17 2 3" xfId="11132" xr:uid="{C42225DE-D146-4470-B6C1-5730D2457572}"/>
    <cellStyle name="SAPBEXHLevel0X 17 2 4" xfId="14006" xr:uid="{811DAC6D-3C03-4843-AA35-308C630D8F6E}"/>
    <cellStyle name="SAPBEXHLevel0X 17 3" xfId="5925" xr:uid="{2DC52E6D-75D1-48D8-A727-7120B02F70C5}"/>
    <cellStyle name="SAPBEXHLevel0X 17 4" xfId="8683" xr:uid="{8ED9F30B-2F73-4D06-B4E8-5E853686BB52}"/>
    <cellStyle name="SAPBEXHLevel0X 17 5" xfId="4865" xr:uid="{B712A261-4420-4B34-82E5-F5CA8A44ED4B}"/>
    <cellStyle name="SAPBEXHLevel0X 17 6" xfId="13279" xr:uid="{BF57B973-FCFC-4323-BDAE-6073FDF2F955}"/>
    <cellStyle name="SAPBEXHLevel0X 18" xfId="1664" xr:uid="{50AFD6D9-32E0-464E-95C8-854BBCA1B736}"/>
    <cellStyle name="SAPBEXHLevel0X 18 2" xfId="2983" xr:uid="{625F3CBA-B425-4C1B-8BE4-2F9DA601D615}"/>
    <cellStyle name="SAPBEXHLevel0X 18 2 2" xfId="7224" xr:uid="{2EA71A2F-98FE-47A5-B1BA-B927CADF2A5C}"/>
    <cellStyle name="SAPBEXHLevel0X 18 2 3" xfId="11133" xr:uid="{A874B220-C438-4C68-A197-1ECEF884D84E}"/>
    <cellStyle name="SAPBEXHLevel0X 18 2 4" xfId="10039" xr:uid="{DE7ED99C-C1C3-4142-BB4C-BCD0F78DBCB9}"/>
    <cellStyle name="SAPBEXHLevel0X 18 3" xfId="5926" xr:uid="{8850EF1E-FAD7-4E42-95F3-170D3BC0A81E}"/>
    <cellStyle name="SAPBEXHLevel0X 18 4" xfId="8684" xr:uid="{B001BAEA-2331-4A3A-AB34-ED1C0182B902}"/>
    <cellStyle name="SAPBEXHLevel0X 18 5" xfId="4866" xr:uid="{CF285F7D-1E00-4D2C-9CB1-CCC4FB30BD0C}"/>
    <cellStyle name="SAPBEXHLevel0X 18 6" xfId="12550" xr:uid="{C6B05C44-67BC-4991-896E-8ABA38FBDF18}"/>
    <cellStyle name="SAPBEXHLevel0X 19" xfId="1665" xr:uid="{FC946A83-ED0F-4F8E-80EC-B6DA6E4F5B0B}"/>
    <cellStyle name="SAPBEXHLevel0X 19 2" xfId="2984" xr:uid="{71F1CC75-5875-4169-AE8C-D84F89F87FFC}"/>
    <cellStyle name="SAPBEXHLevel0X 19 2 2" xfId="7225" xr:uid="{FC107452-4B20-4E55-B83A-C6D29D8796D1}"/>
    <cellStyle name="SAPBEXHLevel0X 19 2 3" xfId="11134" xr:uid="{0A5E4857-068D-4FDD-8EC3-DE645D5DD2E2}"/>
    <cellStyle name="SAPBEXHLevel0X 19 2 4" xfId="12776" xr:uid="{98FFEF2A-1F8E-4407-9C9E-5BECF9D94B02}"/>
    <cellStyle name="SAPBEXHLevel0X 19 3" xfId="5927" xr:uid="{C4682FC8-570C-4F4F-9B5A-EF3AA697B180}"/>
    <cellStyle name="SAPBEXHLevel0X 19 4" xfId="8685" xr:uid="{0BB5D4DD-31D0-4EDA-B81C-D99CDE6B8FC0}"/>
    <cellStyle name="SAPBEXHLevel0X 19 5" xfId="4867" xr:uid="{AEAC2B64-127A-4B3E-BBEE-2C41F70E150E}"/>
    <cellStyle name="SAPBEXHLevel0X 19 6" xfId="12549" xr:uid="{B12C08BB-8163-4A92-96DE-2CAFF8AE7238}"/>
    <cellStyle name="SAPBEXHLevel0X 2" xfId="166" xr:uid="{F5208DCE-E21E-466F-A875-9FEFEAFA3CA4}"/>
    <cellStyle name="SAPBEXHLevel0X 2 10" xfId="1666" xr:uid="{15DF4B12-DDC4-458E-889B-28A5B9870F91}"/>
    <cellStyle name="SAPBEXHLevel0X 2 10 2" xfId="2985" xr:uid="{ACADEA7A-5CDD-4226-A56A-9C0FCB5FBDAB}"/>
    <cellStyle name="SAPBEXHLevel0X 2 10 2 2" xfId="7226" xr:uid="{F2DD1175-7649-42E1-953A-626F6046A98F}"/>
    <cellStyle name="SAPBEXHLevel0X 2 10 2 3" xfId="11135" xr:uid="{9E145528-42F5-4A33-98BC-63465C25B008}"/>
    <cellStyle name="SAPBEXHLevel0X 2 10 2 4" xfId="10126" xr:uid="{43E0049B-E9F5-4ACE-8973-8F79B69A093C}"/>
    <cellStyle name="SAPBEXHLevel0X 2 10 3" xfId="5928" xr:uid="{A8E57CB2-1D42-4900-A49D-B542E6F47947}"/>
    <cellStyle name="SAPBEXHLevel0X 2 10 4" xfId="8686" xr:uid="{997EFB24-7F00-4BE0-B1A6-802BC1C360F5}"/>
    <cellStyle name="SAPBEXHLevel0X 2 10 5" xfId="4868" xr:uid="{A896331D-7B32-4FE6-BB55-EBCD8FE282AA}"/>
    <cellStyle name="SAPBEXHLevel0X 2 10 6" xfId="13276" xr:uid="{F25879E4-72F1-4BD6-860C-E1D0D4D52CC1}"/>
    <cellStyle name="SAPBEXHLevel0X 2 11" xfId="1667" xr:uid="{D4698892-A2BE-48C7-8C46-44B0942B5779}"/>
    <cellStyle name="SAPBEXHLevel0X 2 11 2" xfId="2986" xr:uid="{F1652D8B-184C-41E8-9532-A2E0438D25E5}"/>
    <cellStyle name="SAPBEXHLevel0X 2 11 2 2" xfId="7227" xr:uid="{CB46BE88-D4D9-4935-A07C-0586FD0DA1E6}"/>
    <cellStyle name="SAPBEXHLevel0X 2 11 2 3" xfId="11136" xr:uid="{7443DC75-B114-49D9-A019-E4773EC0EBF4}"/>
    <cellStyle name="SAPBEXHLevel0X 2 11 2 4" xfId="10125" xr:uid="{A1438312-1813-4ECC-8F87-ED6E56BF3B4A}"/>
    <cellStyle name="SAPBEXHLevel0X 2 11 3" xfId="5929" xr:uid="{B0B5F1A7-5E74-483B-A2BD-6B2FD7877642}"/>
    <cellStyle name="SAPBEXHLevel0X 2 11 4" xfId="8687" xr:uid="{E39D43F4-864E-452C-B864-910F070F219A}"/>
    <cellStyle name="SAPBEXHLevel0X 2 11 5" xfId="4869" xr:uid="{6641DD01-03F8-4989-9DED-32DDF23F18E8}"/>
    <cellStyle name="SAPBEXHLevel0X 2 11 6" xfId="13277" xr:uid="{46ED3593-4B2F-4C75-BD33-96295FB50627}"/>
    <cellStyle name="SAPBEXHLevel0X 2 12" xfId="1668" xr:uid="{9E309846-54B1-4F0A-A07E-5D58505667E3}"/>
    <cellStyle name="SAPBEXHLevel0X 2 12 2" xfId="2987" xr:uid="{16D5A1A6-9A82-4376-8556-B5479BE63451}"/>
    <cellStyle name="SAPBEXHLevel0X 2 12 2 2" xfId="7228" xr:uid="{B3C6B319-E60C-425A-9AEE-20F4671D9B4F}"/>
    <cellStyle name="SAPBEXHLevel0X 2 12 2 3" xfId="11137" xr:uid="{44F07C45-88A9-4D91-81C3-02A7C5352DC2}"/>
    <cellStyle name="SAPBEXHLevel0X 2 12 2 4" xfId="10478" xr:uid="{3ADADA9C-8A4E-4200-98F1-7F926CC736F4}"/>
    <cellStyle name="SAPBEXHLevel0X 2 12 3" xfId="5930" xr:uid="{8B5F3F43-831B-4D91-8EC1-4695704BA863}"/>
    <cellStyle name="SAPBEXHLevel0X 2 12 4" xfId="8688" xr:uid="{ADDD971E-54D6-4726-9053-FE3CC7C40DD8}"/>
    <cellStyle name="SAPBEXHLevel0X 2 12 5" xfId="4870" xr:uid="{F5D0898B-ECA4-4223-90B7-B5D045C55C9B}"/>
    <cellStyle name="SAPBEXHLevel0X 2 12 6" xfId="12548" xr:uid="{6A13C5BB-F00A-445D-A9E6-8E4F46B1DC86}"/>
    <cellStyle name="SAPBEXHLevel0X 2 13" xfId="1669" xr:uid="{8A4EBF0E-8F7C-4584-BB0A-E93BBF446631}"/>
    <cellStyle name="SAPBEXHLevel0X 2 13 2" xfId="2988" xr:uid="{E0744C47-CF2A-42B1-BC08-BC817702F12E}"/>
    <cellStyle name="SAPBEXHLevel0X 2 13 2 2" xfId="7229" xr:uid="{458C0217-610C-4C9C-9FB9-DEB993F889AD}"/>
    <cellStyle name="SAPBEXHLevel0X 2 13 2 3" xfId="11138" xr:uid="{001D8E70-17C0-4906-BE6C-DFDA257D51FD}"/>
    <cellStyle name="SAPBEXHLevel0X 2 13 2 4" xfId="13803" xr:uid="{54447900-FF97-470C-B4F4-940A5A18CFC1}"/>
    <cellStyle name="SAPBEXHLevel0X 2 13 3" xfId="5931" xr:uid="{7F920C50-7900-43FF-86F4-3DC20611669F}"/>
    <cellStyle name="SAPBEXHLevel0X 2 13 4" xfId="8689" xr:uid="{5286D2BF-93F5-49E3-82EF-BBD84FAAF619}"/>
    <cellStyle name="SAPBEXHLevel0X 2 13 5" xfId="4871" xr:uid="{30D578FB-4D29-4AC7-81F9-804DB76EC482}"/>
    <cellStyle name="SAPBEXHLevel0X 2 13 6" xfId="12547" xr:uid="{AE21C567-9429-4011-AA62-BB9F1FBB67E7}"/>
    <cellStyle name="SAPBEXHLevel0X 2 14" xfId="1670" xr:uid="{F72FD76F-ED10-486A-8813-B1044667484C}"/>
    <cellStyle name="SAPBEXHLevel0X 2 14 2" xfId="2989" xr:uid="{3903B753-89D4-4DA1-AB25-BA209AF1F002}"/>
    <cellStyle name="SAPBEXHLevel0X 2 14 2 2" xfId="7230" xr:uid="{968D47A9-1BDF-4CC4-AB23-60AFC9B46610}"/>
    <cellStyle name="SAPBEXHLevel0X 2 14 2 3" xfId="11139" xr:uid="{F67C8D86-ACB6-4D68-A2FB-C5D4AA0DEDFB}"/>
    <cellStyle name="SAPBEXHLevel0X 2 14 2 4" xfId="12790" xr:uid="{2B58D395-0D3F-459E-A616-3F6ABCFE9D8F}"/>
    <cellStyle name="SAPBEXHLevel0X 2 14 3" xfId="5932" xr:uid="{2210EC11-306A-4631-B208-7A6332B5309D}"/>
    <cellStyle name="SAPBEXHLevel0X 2 14 4" xfId="8690" xr:uid="{51D71628-609B-4677-8195-C965CC89C6E3}"/>
    <cellStyle name="SAPBEXHLevel0X 2 14 5" xfId="4872" xr:uid="{1C817AFC-4998-4E1E-8CC6-DB198B431C62}"/>
    <cellStyle name="SAPBEXHLevel0X 2 14 6" xfId="13274" xr:uid="{1B510DF2-32DD-436D-9FDA-BF86438E09C0}"/>
    <cellStyle name="SAPBEXHLevel0X 2 15" xfId="1671" xr:uid="{616A1F89-E621-436E-8BCF-EE2A309CF0DF}"/>
    <cellStyle name="SAPBEXHLevel0X 2 15 2" xfId="2990" xr:uid="{4A94E9AB-B340-4D31-B897-4C9C51AC065E}"/>
    <cellStyle name="SAPBEXHLevel0X 2 15 2 2" xfId="7231" xr:uid="{D62BC229-3B23-477E-AAA8-EBE751126AB4}"/>
    <cellStyle name="SAPBEXHLevel0X 2 15 2 3" xfId="11140" xr:uid="{C3706F62-FA5E-46FE-BD6F-33E9DC8A5D4A}"/>
    <cellStyle name="SAPBEXHLevel0X 2 15 2 4" xfId="10860" xr:uid="{B4593FBA-65BE-40EE-BD11-C7051F208A84}"/>
    <cellStyle name="SAPBEXHLevel0X 2 15 3" xfId="5933" xr:uid="{8514F7CD-94ED-4D8F-9293-E417BB686D10}"/>
    <cellStyle name="SAPBEXHLevel0X 2 15 4" xfId="8691" xr:uid="{61B72B58-83B0-4A76-B21F-1783E90DC4F7}"/>
    <cellStyle name="SAPBEXHLevel0X 2 15 5" xfId="5331" xr:uid="{99AD09CB-9516-4C8F-AD49-8E3DFAF9DD21}"/>
    <cellStyle name="SAPBEXHLevel0X 2 15 6" xfId="13539" xr:uid="{F645A886-9D3A-4AD0-8437-65B67BEAFDAC}"/>
    <cellStyle name="SAPBEXHLevel0X 2 16" xfId="1672" xr:uid="{2486425A-3727-4A4C-A49B-0454D4FE7830}"/>
    <cellStyle name="SAPBEXHLevel0X 2 16 2" xfId="2991" xr:uid="{1FF6A810-D893-43CD-8E48-23F20BAAFD20}"/>
    <cellStyle name="SAPBEXHLevel0X 2 16 2 2" xfId="7232" xr:uid="{3CAE9C15-4789-499B-9674-8210DDCD0BA2}"/>
    <cellStyle name="SAPBEXHLevel0X 2 16 2 3" xfId="11141" xr:uid="{BC72EDD9-2722-4E87-88AD-1405808BB9A5}"/>
    <cellStyle name="SAPBEXHLevel0X 2 16 2 4" xfId="10038" xr:uid="{6FCCE1C6-920C-4691-BA47-604E5A8BAE14}"/>
    <cellStyle name="SAPBEXHLevel0X 2 16 3" xfId="5934" xr:uid="{C0EC9EDC-B0C6-423C-9D68-C3B9D95C3916}"/>
    <cellStyle name="SAPBEXHLevel0X 2 16 4" xfId="8692" xr:uid="{CC5C70A4-F22D-41FA-8494-3867B1B97201}"/>
    <cellStyle name="SAPBEXHLevel0X 2 16 5" xfId="5332" xr:uid="{5BBF7219-2C9F-4923-B940-AFFA965463CA}"/>
    <cellStyle name="SAPBEXHLevel0X 2 16 6" xfId="13275" xr:uid="{56B76A4A-2F0B-44DA-9005-E213EBB86291}"/>
    <cellStyle name="SAPBEXHLevel0X 2 17" xfId="2481" xr:uid="{745F13B4-0C5C-4018-B8A2-4E17BAAE7530}"/>
    <cellStyle name="SAPBEXHLevel0X 2 17 2" xfId="6722" xr:uid="{97C7D25B-7EFB-45B2-8447-F96D54404A85}"/>
    <cellStyle name="SAPBEXHLevel0X 2 17 3" xfId="4912" xr:uid="{9299CE17-6019-46FD-BEB5-BBB62E7E6C18}"/>
    <cellStyle name="SAPBEXHLevel0X 2 17 4" xfId="13017" xr:uid="{60188770-8A57-4F16-9731-57A7F5DC038F}"/>
    <cellStyle name="SAPBEXHLevel0X 2 18" xfId="4488" xr:uid="{CBFA5EC2-A7C6-4A89-A13F-750008B30AF4}"/>
    <cellStyle name="SAPBEXHLevel0X 2 19" xfId="5088" xr:uid="{E5E5124C-2A7C-4D15-AE1B-40D5745315B4}"/>
    <cellStyle name="SAPBEXHLevel0X 2 2" xfId="1673" xr:uid="{2AA68AED-AFBC-4D1C-8AB2-A9270FF2D95C}"/>
    <cellStyle name="SAPBEXHLevel0X 2 2 2" xfId="1674" xr:uid="{D148C42B-A17F-4E19-BDEE-E3389DE3412C}"/>
    <cellStyle name="SAPBEXHLevel0X 2 2 2 2" xfId="3703" xr:uid="{DCD899C1-DF5A-4FAD-A4D8-A40EFB1B7DF1}"/>
    <cellStyle name="SAPBEXHLevel0X 2 2 2 2 2" xfId="7944" xr:uid="{89366112-0F86-4D15-9728-7789B468AF39}"/>
    <cellStyle name="SAPBEXHLevel0X 2 2 2 2 3" xfId="11848" xr:uid="{E2200418-4994-48C2-AED6-5DBEC7DE85DF}"/>
    <cellStyle name="SAPBEXHLevel0X 2 2 2 2 4" xfId="13598" xr:uid="{85843DFE-DBED-4D5A-A2D4-A81FAFF8CF2E}"/>
    <cellStyle name="SAPBEXHLevel0X 2 2 2 3" xfId="2993" xr:uid="{D5A90A29-FDC4-4B55-9195-0A048596D7CE}"/>
    <cellStyle name="SAPBEXHLevel0X 2 2 2 3 2" xfId="7234" xr:uid="{D37CB7EB-D3E6-4FC8-BA71-8B20F6427653}"/>
    <cellStyle name="SAPBEXHLevel0X 2 2 2 3 3" xfId="11143" xr:uid="{900FE2EB-30E1-43BB-A6E4-38386598AA1B}"/>
    <cellStyle name="SAPBEXHLevel0X 2 2 2 3 4" xfId="10037" xr:uid="{878CE8ED-31B6-4E03-9619-754DE6C752B8}"/>
    <cellStyle name="SAPBEXHLevel0X 2 2 2 4" xfId="5936" xr:uid="{60505D9A-6646-4ABF-86A7-3AE15DB17719}"/>
    <cellStyle name="SAPBEXHLevel0X 2 2 2 5" xfId="8694" xr:uid="{09EE4FA6-E8A0-450C-938D-3B4538A66401}"/>
    <cellStyle name="SAPBEXHLevel0X 2 2 2 6" xfId="4357" xr:uid="{B44CA827-F3E0-4534-85E3-7C1A3E75C2F7}"/>
    <cellStyle name="SAPBEXHLevel0X 2 2 2 7" xfId="12546" xr:uid="{365870E9-4C70-4447-BA73-47546BD003C4}"/>
    <cellStyle name="SAPBEXHLevel0X 2 2 3" xfId="3702" xr:uid="{D05CED1D-4997-4B2D-9E6F-D34F403CB748}"/>
    <cellStyle name="SAPBEXHLevel0X 2 2 3 2" xfId="7943" xr:uid="{C0759EED-70A9-4128-8F9A-A1777B306CE4}"/>
    <cellStyle name="SAPBEXHLevel0X 2 2 3 3" xfId="11847" xr:uid="{34F75CC8-32B2-4FEE-B802-3DB127595C80}"/>
    <cellStyle name="SAPBEXHLevel0X 2 2 3 4" xfId="13599" xr:uid="{6A18049A-BB31-49AB-9166-46773EBFB8A8}"/>
    <cellStyle name="SAPBEXHLevel0X 2 2 4" xfId="2992" xr:uid="{5A7B0ACD-BADD-49E0-B25D-6BEB659E6008}"/>
    <cellStyle name="SAPBEXHLevel0X 2 2 4 2" xfId="7233" xr:uid="{5E9C3034-0CAC-4119-BAD0-5E7E1FB159AF}"/>
    <cellStyle name="SAPBEXHLevel0X 2 2 4 3" xfId="11142" xr:uid="{F34A633F-D7B4-48A9-89D3-8BC341061881}"/>
    <cellStyle name="SAPBEXHLevel0X 2 2 4 4" xfId="13804" xr:uid="{33857F6A-268B-4AAB-8032-91C7B149C802}"/>
    <cellStyle name="SAPBEXHLevel0X 2 2 5" xfId="5935" xr:uid="{951B69EB-2115-4D95-90E6-95F7F73A5DE7}"/>
    <cellStyle name="SAPBEXHLevel0X 2 2 6" xfId="8693" xr:uid="{AD246D29-6186-430E-BE81-508083122040}"/>
    <cellStyle name="SAPBEXHLevel0X 2 2 7" xfId="38" xr:uid="{E493322B-0BDE-468F-8015-50C98D99D700}"/>
    <cellStyle name="SAPBEXHLevel0X 2 2 8" xfId="13540" xr:uid="{09DAA03F-99C6-45A9-9886-7E75E80AABBB}"/>
    <cellStyle name="SAPBEXHLevel0X 2 20" xfId="10322" xr:uid="{F60A67C3-7251-4082-ADE9-A6C82AC494AC}"/>
    <cellStyle name="SAPBEXHLevel0X 2 21" xfId="13480" xr:uid="{2B919888-36D9-4B2E-B907-B51207F4D43C}"/>
    <cellStyle name="SAPBEXHLevel0X 2 3" xfId="1675" xr:uid="{F0C1A3A6-70B7-4294-86DA-6C612F38CB93}"/>
    <cellStyle name="SAPBEXHLevel0X 2 3 2" xfId="1676" xr:uid="{09AF6232-6047-4377-B338-4F9019FA43A3}"/>
    <cellStyle name="SAPBEXHLevel0X 2 3 2 2" xfId="2995" xr:uid="{5BD26C66-4584-49F3-AD7D-E16552BE0207}"/>
    <cellStyle name="SAPBEXHLevel0X 2 3 2 2 2" xfId="7236" xr:uid="{AAD658EE-D996-4A3A-B692-B6C96EC56455}"/>
    <cellStyle name="SAPBEXHLevel0X 2 3 2 2 3" xfId="11145" xr:uid="{97458A6E-2D7B-4AB5-870B-F5CFF5633383}"/>
    <cellStyle name="SAPBEXHLevel0X 2 3 2 2 4" xfId="10035" xr:uid="{5F05DF1D-D4B0-409E-9426-2423C96E7E30}"/>
    <cellStyle name="SAPBEXHLevel0X 2 3 2 3" xfId="5938" xr:uid="{9BD719FC-5CFF-4B12-8D39-ECC3F60F2778}"/>
    <cellStyle name="SAPBEXHLevel0X 2 3 2 4" xfId="8696" xr:uid="{DCDCF8C3-2DDD-48C3-8037-A7638F48B85E}"/>
    <cellStyle name="SAPBEXHLevel0X 2 3 2 5" xfId="5333" xr:uid="{C0E91EE4-D052-44C3-A3ED-3FD16573AA7F}"/>
    <cellStyle name="SAPBEXHLevel0X 2 3 2 6" xfId="12844" xr:uid="{CD2C002C-86B4-4F33-8FCA-40AAC7CB7DF6}"/>
    <cellStyle name="SAPBEXHLevel0X 2 3 3" xfId="2994" xr:uid="{034BCD7D-66EB-429F-8307-FE3DC659D3EC}"/>
    <cellStyle name="SAPBEXHLevel0X 2 3 3 2" xfId="7235" xr:uid="{5DBDD0CF-A4F5-48B0-823C-88DD98C934BE}"/>
    <cellStyle name="SAPBEXHLevel0X 2 3 3 3" xfId="11144" xr:uid="{C7F82217-FF1D-4C3F-A652-82FA2FCE3F1F}"/>
    <cellStyle name="SAPBEXHLevel0X 2 3 3 4" xfId="10036" xr:uid="{1FAF090B-C4C1-499F-B4AD-296F466DB72C}"/>
    <cellStyle name="SAPBEXHLevel0X 2 3 4" xfId="5937" xr:uid="{40ED24A4-6A11-4AF6-837D-82BA7A51FF53}"/>
    <cellStyle name="SAPBEXHLevel0X 2 3 5" xfId="8695" xr:uid="{942D1B8C-9F37-4F5B-92AF-AB38FFD809FE}"/>
    <cellStyle name="SAPBEXHLevel0X 2 3 6" xfId="5334" xr:uid="{EB5FE4D5-30DE-489A-AD83-A93406A37349}"/>
    <cellStyle name="SAPBEXHLevel0X 2 3 7" xfId="12545" xr:uid="{1BA7D942-A1BC-4D23-A480-6B2F0024F4D4}"/>
    <cellStyle name="SAPBEXHLevel0X 2 4" xfId="1677" xr:uid="{EE3C0879-541D-41D8-8A1F-ED434B5F338E}"/>
    <cellStyle name="SAPBEXHLevel0X 2 4 2" xfId="1678" xr:uid="{2A3C73ED-057A-4DFD-A991-3B3A2C2BEA6F}"/>
    <cellStyle name="SAPBEXHLevel0X 2 4 2 2" xfId="2997" xr:uid="{B169064C-5634-449F-890C-AB80FDB721E9}"/>
    <cellStyle name="SAPBEXHLevel0X 2 4 2 2 2" xfId="7238" xr:uid="{1F0B7841-7D5C-4381-8833-3F05DCF35B26}"/>
    <cellStyle name="SAPBEXHLevel0X 2 4 2 2 3" xfId="11147" xr:uid="{29557BCF-2115-49CF-86CE-B044CD569EF8}"/>
    <cellStyle name="SAPBEXHLevel0X 2 4 2 2 4" xfId="10885" xr:uid="{CA9DB219-DA00-4D17-B4B1-9CE2ACCA1795}"/>
    <cellStyle name="SAPBEXHLevel0X 2 4 2 3" xfId="5940" xr:uid="{1535CF3E-AE53-443E-A0E3-760C0B04746F}"/>
    <cellStyle name="SAPBEXHLevel0X 2 4 2 4" xfId="8698" xr:uid="{4E93C1F7-23B6-4E34-A1B1-050B3572F708}"/>
    <cellStyle name="SAPBEXHLevel0X 2 4 2 5" xfId="8297" xr:uid="{19AD4F9A-6791-4B9C-B417-F9E3335A2363}"/>
    <cellStyle name="SAPBEXHLevel0X 2 4 2 6" xfId="12544" xr:uid="{456BF324-E23E-4D5E-B7B4-65D11BAC3861}"/>
    <cellStyle name="SAPBEXHLevel0X 2 4 3" xfId="2996" xr:uid="{A28FA107-3818-43F5-9745-2711C05F3B49}"/>
    <cellStyle name="SAPBEXHLevel0X 2 4 3 2" xfId="7237" xr:uid="{CB7E85C2-23C9-4EF7-B659-4F41CF1868F5}"/>
    <cellStyle name="SAPBEXHLevel0X 2 4 3 3" xfId="11146" xr:uid="{CE826E15-C009-4C1B-9C0C-B50C1C5DDE60}"/>
    <cellStyle name="SAPBEXHLevel0X 2 4 3 4" xfId="10034" xr:uid="{14CC65FD-792E-45FF-B22B-C8DDB08C25D7}"/>
    <cellStyle name="SAPBEXHLevel0X 2 4 4" xfId="5939" xr:uid="{5D313B64-5C17-4428-BF91-B0AF5270CB33}"/>
    <cellStyle name="SAPBEXHLevel0X 2 4 5" xfId="8697" xr:uid="{3D5BBC70-583F-4C62-B445-0E277658FB31}"/>
    <cellStyle name="SAPBEXHLevel0X 2 4 6" xfId="5335" xr:uid="{29201739-89CF-4F0B-A331-94DFF67D142E}"/>
    <cellStyle name="SAPBEXHLevel0X 2 4 7" xfId="13273" xr:uid="{42FEA4FC-82C9-409A-940A-F57672F75B43}"/>
    <cellStyle name="SAPBEXHLevel0X 2 5" xfId="1679" xr:uid="{25B76750-7E45-4D5B-9FBC-AB48FF1C56E5}"/>
    <cellStyle name="SAPBEXHLevel0X 2 5 2" xfId="1680" xr:uid="{1325855C-3FD4-4468-A478-5FC27C27008B}"/>
    <cellStyle name="SAPBEXHLevel0X 2 5 2 2" xfId="2999" xr:uid="{FEE796A9-1759-4828-85A7-4EE74BF6C4F5}"/>
    <cellStyle name="SAPBEXHLevel0X 2 5 2 2 2" xfId="7240" xr:uid="{D866E7E2-0FA6-4613-A887-21CDFCC2DD58}"/>
    <cellStyle name="SAPBEXHLevel0X 2 5 2 2 3" xfId="11149" xr:uid="{73A47F13-91F4-4FC2-8885-94A762A7DEF7}"/>
    <cellStyle name="SAPBEXHLevel0X 2 5 2 2 4" xfId="10475" xr:uid="{743E9451-26CF-4EC9-B250-FB85F37855E3}"/>
    <cellStyle name="SAPBEXHLevel0X 2 5 2 3" xfId="5942" xr:uid="{77F8306B-C401-4C86-A149-9BEDEFC48E29}"/>
    <cellStyle name="SAPBEXHLevel0X 2 5 2 4" xfId="8700" xr:uid="{45891722-A457-4A41-8BC6-034B8609BE69}"/>
    <cellStyle name="SAPBEXHLevel0X 2 5 2 5" xfId="4410" xr:uid="{841D8C2E-DB64-4A6D-83F6-54856A122CDC}"/>
    <cellStyle name="SAPBEXHLevel0X 2 5 2 6" xfId="12543" xr:uid="{38918555-0BF0-433F-81E3-9F3FB01C0C7B}"/>
    <cellStyle name="SAPBEXHLevel0X 2 5 3" xfId="2998" xr:uid="{1EE06D51-DF25-46AF-830E-E4C661259862}"/>
    <cellStyle name="SAPBEXHLevel0X 2 5 3 2" xfId="7239" xr:uid="{5004BE4D-C8EC-4B32-8D26-4F7FA5B42B12}"/>
    <cellStyle name="SAPBEXHLevel0X 2 5 3 3" xfId="11148" xr:uid="{11E4CC1B-DE73-4051-A204-8FABC025934E}"/>
    <cellStyle name="SAPBEXHLevel0X 2 5 3 4" xfId="9465" xr:uid="{E4A5ADA2-9764-4B31-8446-85024BAD61A6}"/>
    <cellStyle name="SAPBEXHLevel0X 2 5 4" xfId="5941" xr:uid="{3A838CC9-5475-40C0-9537-05075B0AC948}"/>
    <cellStyle name="SAPBEXHLevel0X 2 5 5" xfId="8699" xr:uid="{E2335A88-0F3C-4BFE-83AE-69E8666971A8}"/>
    <cellStyle name="SAPBEXHLevel0X 2 5 6" xfId="6649" xr:uid="{FECC7567-20DC-463C-B7D8-AA9B7C9FDCA0}"/>
    <cellStyle name="SAPBEXHLevel0X 2 5 7" xfId="13272" xr:uid="{B1B51C5F-7597-414B-9D58-C165E5AE22B9}"/>
    <cellStyle name="SAPBEXHLevel0X 2 6" xfId="1681" xr:uid="{7D375EA7-B756-4C9C-96A2-F4323AB351EE}"/>
    <cellStyle name="SAPBEXHLevel0X 2 6 2" xfId="1682" xr:uid="{F87B4F0C-7C64-4CA3-84A4-A4306B2C97AB}"/>
    <cellStyle name="SAPBEXHLevel0X 2 6 2 2" xfId="3001" xr:uid="{4A2ECE8E-5D1B-44C1-9DE8-1C6237AF9B21}"/>
    <cellStyle name="SAPBEXHLevel0X 2 6 2 2 2" xfId="7242" xr:uid="{F9F3EE67-D6E4-45D4-8E0A-FDDB70A69C8C}"/>
    <cellStyle name="SAPBEXHLevel0X 2 6 2 2 3" xfId="11151" xr:uid="{7B913A3A-2927-46AD-8A38-764EB5E8DF84}"/>
    <cellStyle name="SAPBEXHLevel0X 2 6 2 2 4" xfId="10123" xr:uid="{376168E6-306E-4259-A6F8-A4EFD0832395}"/>
    <cellStyle name="SAPBEXHLevel0X 2 6 2 3" xfId="5944" xr:uid="{C32257E1-A4A0-4A5B-B581-73FF485BCAD9}"/>
    <cellStyle name="SAPBEXHLevel0X 2 6 2 4" xfId="8702" xr:uid="{3807C7E2-DC56-4092-A61B-EDDB7E3133C6}"/>
    <cellStyle name="SAPBEXHLevel0X 2 6 2 5" xfId="4873" xr:uid="{9A268F35-38D0-4584-BC65-C728E0132702}"/>
    <cellStyle name="SAPBEXHLevel0X 2 6 2 6" xfId="12542" xr:uid="{B765121C-1A18-48A9-8CAC-2B41DC6873BC}"/>
    <cellStyle name="SAPBEXHLevel0X 2 6 3" xfId="3000" xr:uid="{40E7A23E-A137-49F6-8344-522F844AF9DE}"/>
    <cellStyle name="SAPBEXHLevel0X 2 6 3 2" xfId="7241" xr:uid="{FD92DDFF-5BA2-4F64-9984-18C7E5D65A9F}"/>
    <cellStyle name="SAPBEXHLevel0X 2 6 3 3" xfId="11150" xr:uid="{CA2F9A28-2C53-4850-8ECF-FEBE16ECE766}"/>
    <cellStyle name="SAPBEXHLevel0X 2 6 3 4" xfId="10124" xr:uid="{F6BEA6D0-AEAA-47A4-B421-E1D3D317B4B4}"/>
    <cellStyle name="SAPBEXHLevel0X 2 6 4" xfId="5943" xr:uid="{ACFF9993-7916-4DF6-9FEF-8C2AB19A3BFC}"/>
    <cellStyle name="SAPBEXHLevel0X 2 6 5" xfId="8701" xr:uid="{B4C9F1EC-1234-45DF-ABD6-711AA74D2ECD}"/>
    <cellStyle name="SAPBEXHLevel0X 2 6 6" xfId="4366" xr:uid="{00A667C6-AF63-45A1-A6B4-FE91D695681B}"/>
    <cellStyle name="SAPBEXHLevel0X 2 6 7" xfId="13271" xr:uid="{DDB31A40-8BC6-4EDA-915E-CC1D4711B009}"/>
    <cellStyle name="SAPBEXHLevel0X 2 7" xfId="1683" xr:uid="{BAF57034-37AC-42F1-BCA5-A52EA1D244A8}"/>
    <cellStyle name="SAPBEXHLevel0X 2 7 2" xfId="1684" xr:uid="{23C426B1-AF5A-4FA0-BB0B-38FA7FC0B7FB}"/>
    <cellStyle name="SAPBEXHLevel0X 2 7 2 2" xfId="3003" xr:uid="{020E1FF1-77B1-42F5-BEBF-E1ABE466D2EB}"/>
    <cellStyle name="SAPBEXHLevel0X 2 7 2 2 2" xfId="7244" xr:uid="{6F95A8F9-65A8-494F-B588-866EAA551B91}"/>
    <cellStyle name="SAPBEXHLevel0X 2 7 2 2 3" xfId="11153" xr:uid="{6A3B22E6-8569-4365-93E4-027224712337}"/>
    <cellStyle name="SAPBEXHLevel0X 2 7 2 2 4" xfId="12789" xr:uid="{4BEAC4E8-E7D3-49F1-BF0E-99FEFA83CF13}"/>
    <cellStyle name="SAPBEXHLevel0X 2 7 2 3" xfId="5946" xr:uid="{FD810179-4A3A-4560-B5A2-38E62B6561A9}"/>
    <cellStyle name="SAPBEXHLevel0X 2 7 2 4" xfId="8704" xr:uid="{DB411758-32C1-4C4F-B563-5C7800DA0D8B}"/>
    <cellStyle name="SAPBEXHLevel0X 2 7 2 5" xfId="4875" xr:uid="{EABBFDBC-0BD2-4031-9C56-4F0DF21E9D49}"/>
    <cellStyle name="SAPBEXHLevel0X 2 7 2 6" xfId="12541" xr:uid="{60693F44-3E4A-4D88-85DF-60AB7C302AD6}"/>
    <cellStyle name="SAPBEXHLevel0X 2 7 3" xfId="3002" xr:uid="{8300CCBB-0E58-4B79-A26D-E7ABE9A21651}"/>
    <cellStyle name="SAPBEXHLevel0X 2 7 3 2" xfId="7243" xr:uid="{CAAEA67F-B959-4BE8-A74A-F4741D8E8C2C}"/>
    <cellStyle name="SAPBEXHLevel0X 2 7 3 3" xfId="11152" xr:uid="{69A27268-C1C3-4693-9215-6D62C98FB2A0}"/>
    <cellStyle name="SAPBEXHLevel0X 2 7 3 4" xfId="13802" xr:uid="{7A209292-65AC-4489-A027-F1CCE6C3F553}"/>
    <cellStyle name="SAPBEXHLevel0X 2 7 4" xfId="5945" xr:uid="{747547FC-A167-48DA-9104-D10FB94FF717}"/>
    <cellStyle name="SAPBEXHLevel0X 2 7 5" xfId="8703" xr:uid="{28FF01A2-7214-4E0B-BF5B-A16A02C2AF44}"/>
    <cellStyle name="SAPBEXHLevel0X 2 7 6" xfId="4874" xr:uid="{C45E870E-2890-4394-AD16-6438599500B6}"/>
    <cellStyle name="SAPBEXHLevel0X 2 7 7" xfId="13270" xr:uid="{C78E3619-96F3-4413-BCB7-F218C5996A77}"/>
    <cellStyle name="SAPBEXHLevel0X 2 8" xfId="1685" xr:uid="{31798105-8088-436A-8931-69CC1CE25347}"/>
    <cellStyle name="SAPBEXHLevel0X 2 8 2" xfId="3004" xr:uid="{146654BB-4637-44B6-92F3-53F374645B9B}"/>
    <cellStyle name="SAPBEXHLevel0X 2 8 2 2" xfId="7245" xr:uid="{D4D21E5D-18D0-4C81-AFC2-194153354E77}"/>
    <cellStyle name="SAPBEXHLevel0X 2 8 2 3" xfId="11154" xr:uid="{172DC926-1376-4637-9750-707422307214}"/>
    <cellStyle name="SAPBEXHLevel0X 2 8 2 4" xfId="9951" xr:uid="{AF947885-60B9-48CB-9E3C-0F476B8CF503}"/>
    <cellStyle name="SAPBEXHLevel0X 2 8 3" xfId="5947" xr:uid="{B43D814F-0E03-47E6-9BB1-82417D518DCB}"/>
    <cellStyle name="SAPBEXHLevel0X 2 8 4" xfId="8705" xr:uid="{5F1B414C-28AD-46E8-A3A9-EAC43026382E}"/>
    <cellStyle name="SAPBEXHLevel0X 2 8 5" xfId="4876" xr:uid="{6063A935-65AD-4383-9459-4A44D67555E8}"/>
    <cellStyle name="SAPBEXHLevel0X 2 8 6" xfId="13269" xr:uid="{4B4CF561-0288-4EC9-A36B-6B8BB9129C26}"/>
    <cellStyle name="SAPBEXHLevel0X 2 9" xfId="1686" xr:uid="{642D3F26-BCB6-4503-A493-FEB5C10A5BD1}"/>
    <cellStyle name="SAPBEXHLevel0X 2 9 2" xfId="3005" xr:uid="{5F0DCAFE-B6FD-4BF1-976A-02D2E0DE7DC0}"/>
    <cellStyle name="SAPBEXHLevel0X 2 9 2 2" xfId="7246" xr:uid="{2711ECA4-6BD8-4515-9989-1A4517FA954E}"/>
    <cellStyle name="SAPBEXHLevel0X 2 9 2 3" xfId="11155" xr:uid="{0FDE0595-0237-4E44-B990-A592D230F3BE}"/>
    <cellStyle name="SAPBEXHLevel0X 2 9 2 4" xfId="12775" xr:uid="{D0B08E99-E49E-4296-8DD3-BCF022A7511D}"/>
    <cellStyle name="SAPBEXHLevel0X 2 9 3" xfId="5948" xr:uid="{599079D3-361E-4A69-98D0-0B8BD23538C3}"/>
    <cellStyle name="SAPBEXHLevel0X 2 9 4" xfId="8706" xr:uid="{9418AFDC-FCA8-406B-B4B0-33B934500402}"/>
    <cellStyle name="SAPBEXHLevel0X 2 9 5" xfId="4877" xr:uid="{281C645B-3410-48D0-861F-DDE049D31815}"/>
    <cellStyle name="SAPBEXHLevel0X 2 9 6" xfId="12540" xr:uid="{11BE94ED-A6DC-4D4F-87DF-3626E5ACBDE2}"/>
    <cellStyle name="SAPBEXHLevel0X 20" xfId="1687" xr:uid="{89A2B9D5-47DA-419B-9CA1-55C2FF32EF14}"/>
    <cellStyle name="SAPBEXHLevel0X 20 2" xfId="3006" xr:uid="{45A83660-8242-4BD9-A764-AE2EAE7907ED}"/>
    <cellStyle name="SAPBEXHLevel0X 20 2 2" xfId="7247" xr:uid="{7AE0B441-6076-4F55-85E3-D46F51908A95}"/>
    <cellStyle name="SAPBEXHLevel0X 20 2 3" xfId="11156" xr:uid="{5B9477C3-ABF4-4F5A-8191-612FF69BFDEB}"/>
    <cellStyle name="SAPBEXHLevel0X 20 2 4" xfId="10122" xr:uid="{B9F694AD-3F97-4DFB-AB78-7541B35F361C}"/>
    <cellStyle name="SAPBEXHLevel0X 20 3" xfId="5949" xr:uid="{C832218F-8D06-45B1-AB9C-C164AE670131}"/>
    <cellStyle name="SAPBEXHLevel0X 20 4" xfId="8707" xr:uid="{4B3C73A1-32A3-4FA1-9448-81B1BB8059E0}"/>
    <cellStyle name="SAPBEXHLevel0X 20 5" xfId="4878" xr:uid="{0E3D30A2-6C79-4FB2-A4A5-C5A76B97716D}"/>
    <cellStyle name="SAPBEXHLevel0X 20 6" xfId="13268" xr:uid="{14778FE0-93AB-4581-BB27-C13F94BE2766}"/>
    <cellStyle name="SAPBEXHLevel0X 21" xfId="2480" xr:uid="{A8E66FE2-1403-410F-9903-6CE4DA94F2FD}"/>
    <cellStyle name="SAPBEXHLevel0X 21 2" xfId="6721" xr:uid="{CB09C776-E925-4403-A816-BB19265BFD99}"/>
    <cellStyle name="SAPBEXHLevel0X 21 3" xfId="8316" xr:uid="{EE6D96BF-8486-4BF5-B6E1-38E511AF534D}"/>
    <cellStyle name="SAPBEXHLevel0X 21 4" xfId="10268" xr:uid="{A833B12C-F636-446A-82E5-B3FBE4DC6CEA}"/>
    <cellStyle name="SAPBEXHLevel0X 22" xfId="2549" xr:uid="{3B49280E-6FD6-479C-93D7-6C49BF7039F4}"/>
    <cellStyle name="SAPBEXHLevel0X 22 2" xfId="6790" xr:uid="{913D9557-9E6A-445A-BE0C-065A32FA6FE9}"/>
    <cellStyle name="SAPBEXHLevel0X 22 3" xfId="4957" xr:uid="{45DAB975-F495-40E8-BFAC-503FF9C65F1A}"/>
    <cellStyle name="SAPBEXHLevel0X 22 4" xfId="10245" xr:uid="{FB2C7FCF-0DE5-4A86-8E46-233CA84FAEF5}"/>
    <cellStyle name="SAPBEXHLevel0X 23" xfId="4487" xr:uid="{606F4E0D-7938-4D5F-829D-8B9273CC4EF2}"/>
    <cellStyle name="SAPBEXHLevel0X 24" xfId="5089" xr:uid="{EE55A6CB-B872-4BB9-A95F-2A46A05C9AE0}"/>
    <cellStyle name="SAPBEXHLevel0X 25" xfId="10323" xr:uid="{91154CAD-87FE-44FD-A213-60DD1088C4A6}"/>
    <cellStyle name="SAPBEXHLevel0X 26" xfId="9933" xr:uid="{226EF2EE-B021-438A-83F6-1AD03CFBEB3D}"/>
    <cellStyle name="SAPBEXHLevel0X 27" xfId="12757" xr:uid="{C65EDCD2-4C68-424D-ADA0-807DC3FD7DAC}"/>
    <cellStyle name="SAPBEXHLevel0X 3" xfId="167" xr:uid="{79E169DA-1990-47F6-9088-B93038E52580}"/>
    <cellStyle name="SAPBEXHLevel0X 3 10" xfId="1688" xr:uid="{97C8ED63-45A5-4A9C-8FE1-362848CD3D4B}"/>
    <cellStyle name="SAPBEXHLevel0X 3 10 2" xfId="3007" xr:uid="{A2C19E21-F3CB-4ED5-8673-17A1BFBE1A0B}"/>
    <cellStyle name="SAPBEXHLevel0X 3 10 2 2" xfId="7248" xr:uid="{F363E61F-E5CF-4800-9E44-FB71AC60C78E}"/>
    <cellStyle name="SAPBEXHLevel0X 3 10 2 3" xfId="11157" xr:uid="{CAF0F79B-8E05-438B-AE35-9D0BBC70E57A}"/>
    <cellStyle name="SAPBEXHLevel0X 3 10 2 4" xfId="10468" xr:uid="{33924364-2F8C-477E-8FDF-B2BE63F1CAD1}"/>
    <cellStyle name="SAPBEXHLevel0X 3 10 3" xfId="5950" xr:uid="{7FF12E9F-31D7-4D4A-A544-C2CB704C5D5C}"/>
    <cellStyle name="SAPBEXHLevel0X 3 10 4" xfId="8708" xr:uid="{4D07D74E-423D-46F2-8582-4ACA845151E9}"/>
    <cellStyle name="SAPBEXHLevel0X 3 10 5" xfId="4411" xr:uid="{039484B4-3A27-49B5-A376-29141BE53FCD}"/>
    <cellStyle name="SAPBEXHLevel0X 3 10 6" xfId="12539" xr:uid="{E280C42D-64DD-4B3C-835A-6E1270497479}"/>
    <cellStyle name="SAPBEXHLevel0X 3 11" xfId="1689" xr:uid="{9DFF9D92-1FD2-41DD-BA1A-3A88E416A7F5}"/>
    <cellStyle name="SAPBEXHLevel0X 3 11 2" xfId="3008" xr:uid="{CA93E852-AD09-4EAC-9CA5-6271C31E031A}"/>
    <cellStyle name="SAPBEXHLevel0X 3 11 2 2" xfId="7249" xr:uid="{8D4E8E93-1A31-49B3-B95D-FB737BE9C3AC}"/>
    <cellStyle name="SAPBEXHLevel0X 3 11 2 3" xfId="11158" xr:uid="{8D8B31F1-7D76-45DE-8E19-9623EEE0D174}"/>
    <cellStyle name="SAPBEXHLevel0X 3 11 2 4" xfId="10033" xr:uid="{B63E7044-66A6-4A12-84B6-E248BF7344C6}"/>
    <cellStyle name="SAPBEXHLevel0X 3 11 3" xfId="5951" xr:uid="{44276A2E-C574-4E96-8193-0AED1E2442EF}"/>
    <cellStyle name="SAPBEXHLevel0X 3 11 4" xfId="8709" xr:uid="{694320D3-110F-44F1-8CFD-6B14C2B63FBA}"/>
    <cellStyle name="SAPBEXHLevel0X 3 11 5" xfId="4879" xr:uid="{17C6042E-0690-4A08-9B00-BA6C4CE4DB59}"/>
    <cellStyle name="SAPBEXHLevel0X 3 11 6" xfId="13267" xr:uid="{1C41C03B-4229-493A-91D3-9AD7CE335F81}"/>
    <cellStyle name="SAPBEXHLevel0X 3 12" xfId="1690" xr:uid="{1FC2A7FC-7F67-440E-A4E1-2B7A9D13D769}"/>
    <cellStyle name="SAPBEXHLevel0X 3 12 2" xfId="3009" xr:uid="{68052085-8C40-4CD6-9800-7FF6A086B519}"/>
    <cellStyle name="SAPBEXHLevel0X 3 12 2 2" xfId="7250" xr:uid="{53B78CD1-F406-4187-91D9-7A2209403AF3}"/>
    <cellStyle name="SAPBEXHLevel0X 3 12 2 3" xfId="11159" xr:uid="{80299B70-AB37-4923-B3B0-2A8F4B836980}"/>
    <cellStyle name="SAPBEXHLevel0X 3 12 2 4" xfId="10032" xr:uid="{0D081EF4-3244-43AA-94BE-940EB40C887F}"/>
    <cellStyle name="SAPBEXHLevel0X 3 12 3" xfId="5952" xr:uid="{5C1F8C50-0AC9-45AC-881D-8799481448E4}"/>
    <cellStyle name="SAPBEXHLevel0X 3 12 4" xfId="8710" xr:uid="{815B8075-9206-4715-859C-D5C198A9E33B}"/>
    <cellStyle name="SAPBEXHLevel0X 3 12 5" xfId="5514" xr:uid="{915E93A1-2A17-4495-983D-6A14628E18B2}"/>
    <cellStyle name="SAPBEXHLevel0X 3 12 6" xfId="12538" xr:uid="{AF629967-81C5-491C-8C01-AFC29768B80C}"/>
    <cellStyle name="SAPBEXHLevel0X 3 13" xfId="1691" xr:uid="{47AA4B11-6E1B-44BD-B37B-B7A299F77C6D}"/>
    <cellStyle name="SAPBEXHLevel0X 3 13 2" xfId="3010" xr:uid="{0B77FA25-D1EB-4403-8ACD-9FCF6DFBCED1}"/>
    <cellStyle name="SAPBEXHLevel0X 3 13 2 2" xfId="7251" xr:uid="{119F0756-EACB-4022-98D6-11ABE2DEF859}"/>
    <cellStyle name="SAPBEXHLevel0X 3 13 2 3" xfId="11160" xr:uid="{939E3BE6-1209-43B3-9962-26A326B935CC}"/>
    <cellStyle name="SAPBEXHLevel0X 3 13 2 4" xfId="10859" xr:uid="{A36A7A8B-574F-4EA2-BD26-52CA6FD2F82C}"/>
    <cellStyle name="SAPBEXHLevel0X 3 13 3" xfId="5953" xr:uid="{6BECE75F-5BAB-49C9-AAE6-0BA36276E39B}"/>
    <cellStyle name="SAPBEXHLevel0X 3 13 4" xfId="8711" xr:uid="{E32DD609-E0AF-4AF4-841A-EEF97DAD3EC7}"/>
    <cellStyle name="SAPBEXHLevel0X 3 13 5" xfId="4880" xr:uid="{11A27092-60A4-4ECF-9F28-306838C98FAC}"/>
    <cellStyle name="SAPBEXHLevel0X 3 13 6" xfId="9683" xr:uid="{00D7D6FE-4D50-4B04-A46C-54539B31AC27}"/>
    <cellStyle name="SAPBEXHLevel0X 3 14" xfId="1692" xr:uid="{B5E37B59-6B03-4499-8BEC-9AE3050C8DCD}"/>
    <cellStyle name="SAPBEXHLevel0X 3 14 2" xfId="3011" xr:uid="{71482028-25C6-4BF0-8E96-2839A5B81CCC}"/>
    <cellStyle name="SAPBEXHLevel0X 3 14 2 2" xfId="7252" xr:uid="{545AAEC2-429F-4C78-8E75-F8788222A92A}"/>
    <cellStyle name="SAPBEXHLevel0X 3 14 2 3" xfId="11161" xr:uid="{0454F043-F9D8-4534-BDF9-C88DD93CE7A2}"/>
    <cellStyle name="SAPBEXHLevel0X 3 14 2 4" xfId="5399" xr:uid="{F8815958-A904-4D4C-83D4-444E8C79EE58}"/>
    <cellStyle name="SAPBEXHLevel0X 3 14 3" xfId="5954" xr:uid="{152C7E6E-05E0-4365-85F8-E866578BE13E}"/>
    <cellStyle name="SAPBEXHLevel0X 3 14 4" xfId="8712" xr:uid="{6C4595F7-51E5-4598-83DF-634A3020F7D4}"/>
    <cellStyle name="SAPBEXHLevel0X 3 14 5" xfId="4881" xr:uid="{6CFE6E8E-7693-4013-ABC3-FF9AAB4356E7}"/>
    <cellStyle name="SAPBEXHLevel0X 3 14 6" xfId="13266" xr:uid="{0135BFB2-0DE2-47DD-8B71-6649D601E0D2}"/>
    <cellStyle name="SAPBEXHLevel0X 3 15" xfId="1693" xr:uid="{76FA3C15-00DB-49EE-B41F-7B06C86DDCF2}"/>
    <cellStyle name="SAPBEXHLevel0X 3 15 2" xfId="3012" xr:uid="{088F6AFC-FFA0-4F41-BA5E-2B51CF7BDFD1}"/>
    <cellStyle name="SAPBEXHLevel0X 3 15 2 2" xfId="7253" xr:uid="{54CB96CE-D01A-44DD-BC0B-0768279BD320}"/>
    <cellStyle name="SAPBEXHLevel0X 3 15 2 3" xfId="11162" xr:uid="{6B234AD4-B1AB-49B1-AF97-753E825CF1AA}"/>
    <cellStyle name="SAPBEXHLevel0X 3 15 2 4" xfId="5400" xr:uid="{3526D7D9-BE5F-4E40-8639-38FC9BDE1D37}"/>
    <cellStyle name="SAPBEXHLevel0X 3 15 3" xfId="5955" xr:uid="{0026285A-82A6-4C34-8FBB-01E568F85C40}"/>
    <cellStyle name="SAPBEXHLevel0X 3 15 4" xfId="8713" xr:uid="{02A8A229-417C-4002-B736-F78499F68615}"/>
    <cellStyle name="SAPBEXHLevel0X 3 15 5" xfId="4882" xr:uid="{ED4C03E1-3DDC-4AA2-B774-B1EFAC775C86}"/>
    <cellStyle name="SAPBEXHLevel0X 3 15 6" xfId="12537" xr:uid="{4A2F93FD-620B-4D34-96AE-2702EFA0D3AC}"/>
    <cellStyle name="SAPBEXHLevel0X 3 16" xfId="1694" xr:uid="{01513E4B-B8ED-464B-BFD8-A83A6AF8E5FD}"/>
    <cellStyle name="SAPBEXHLevel0X 3 16 2" xfId="3013" xr:uid="{02513896-C80E-44A0-ADDB-61247CF9F95C}"/>
    <cellStyle name="SAPBEXHLevel0X 3 16 2 2" xfId="7254" xr:uid="{0E870600-67F4-413F-8F32-F2B1FCFFE8CA}"/>
    <cellStyle name="SAPBEXHLevel0X 3 16 2 3" xfId="11163" xr:uid="{AB426ABD-251C-49D8-928C-79C1F8BFEF8A}"/>
    <cellStyle name="SAPBEXHLevel0X 3 16 2 4" xfId="5401" xr:uid="{36F393E4-77F5-4AB1-8DC1-673658444996}"/>
    <cellStyle name="SAPBEXHLevel0X 3 16 3" xfId="5956" xr:uid="{D1E149A8-F080-4D4E-A1EC-B5CD43D030E3}"/>
    <cellStyle name="SAPBEXHLevel0X 3 16 4" xfId="8714" xr:uid="{C83D9B7A-CDEB-4FEA-A2A3-D03F96922D0A}"/>
    <cellStyle name="SAPBEXHLevel0X 3 16 5" xfId="4883" xr:uid="{27E04AAD-15BC-4DBB-8E61-31F45C43BD72}"/>
    <cellStyle name="SAPBEXHLevel0X 3 16 6" xfId="13265" xr:uid="{924E8748-8955-4802-9056-15013505A6BF}"/>
    <cellStyle name="SAPBEXHLevel0X 3 17" xfId="3704" xr:uid="{F6BEB02D-6031-4609-AD19-40B95B6154F5}"/>
    <cellStyle name="SAPBEXHLevel0X 3 17 2" xfId="7945" xr:uid="{8B80F483-1A3A-49C2-9753-AAD3647BA705}"/>
    <cellStyle name="SAPBEXHLevel0X 3 17 3" xfId="11849" xr:uid="{9C8E8831-705C-4520-AD61-FE8C3B08E68C}"/>
    <cellStyle name="SAPBEXHLevel0X 3 17 4" xfId="13597" xr:uid="{2C751524-442B-4F41-B1DC-FE079F95A20D}"/>
    <cellStyle name="SAPBEXHLevel0X 3 18" xfId="2482" xr:uid="{0002190A-9AC9-4E9A-B286-77292269579F}"/>
    <cellStyle name="SAPBEXHLevel0X 3 18 2" xfId="6723" xr:uid="{E76CE92C-625E-41F9-B21D-895DCBB1A880}"/>
    <cellStyle name="SAPBEXHLevel0X 3 18 3" xfId="4913" xr:uid="{DE451CFF-40FA-47B5-92F0-F263E6254EDA}"/>
    <cellStyle name="SAPBEXHLevel0X 3 18 4" xfId="13968" xr:uid="{2A511AF0-7B66-48CA-89BB-19D1F5A3FCA3}"/>
    <cellStyle name="SAPBEXHLevel0X 3 19" xfId="4489" xr:uid="{D32482FC-8424-4669-BB79-1359F115748A}"/>
    <cellStyle name="SAPBEXHLevel0X 3 2" xfId="1695" xr:uid="{0AAC434A-1C89-4E0B-A838-858BD6E59FED}"/>
    <cellStyle name="SAPBEXHLevel0X 3 2 2" xfId="1696" xr:uid="{32CE3EF1-9783-47A4-A112-07A3408D70A8}"/>
    <cellStyle name="SAPBEXHLevel0X 3 2 2 2" xfId="3015" xr:uid="{D2773DBB-6601-4E20-96B5-CDF482452DB3}"/>
    <cellStyle name="SAPBEXHLevel0X 3 2 2 2 2" xfId="7256" xr:uid="{943D9FA7-827B-4B3F-9288-066D88FB91D1}"/>
    <cellStyle name="SAPBEXHLevel0X 3 2 2 2 3" xfId="11165" xr:uid="{1D3E2363-E3BB-4B0A-98A8-75E49F90942F}"/>
    <cellStyle name="SAPBEXHLevel0X 3 2 2 2 4" xfId="10858" xr:uid="{A9CEFC16-CED6-488D-B15C-D7B2782C37F9}"/>
    <cellStyle name="SAPBEXHLevel0X 3 2 2 3" xfId="5958" xr:uid="{602E74BF-86F8-4AA4-A677-99CE40C3C62D}"/>
    <cellStyle name="SAPBEXHLevel0X 3 2 2 4" xfId="8716" xr:uid="{5655A4AF-C41E-46E3-8DB2-1647EC7F2A35}"/>
    <cellStyle name="SAPBEXHLevel0X 3 2 2 5" xfId="4885" xr:uid="{B55954B9-7C17-498B-A137-0C1430DBC374}"/>
    <cellStyle name="SAPBEXHLevel0X 3 2 2 6" xfId="13264" xr:uid="{FB3690DE-04BC-41A5-9210-6005A5E7C531}"/>
    <cellStyle name="SAPBEXHLevel0X 3 2 3" xfId="3705" xr:uid="{F5C1D958-57CC-4BB1-9B77-9808D99D74C4}"/>
    <cellStyle name="SAPBEXHLevel0X 3 2 3 2" xfId="7946" xr:uid="{3D4C15D8-ECFB-4F98-99E6-26D76A870E15}"/>
    <cellStyle name="SAPBEXHLevel0X 3 2 3 3" xfId="11850" xr:uid="{C04B35E4-4332-4797-A154-2F0E3D210524}"/>
    <cellStyle name="SAPBEXHLevel0X 3 2 3 4" xfId="13596" xr:uid="{993A430F-7630-4E49-BCFC-106F93D66261}"/>
    <cellStyle name="SAPBEXHLevel0X 3 2 4" xfId="3014" xr:uid="{F3764B98-8100-41F3-8071-40F4604F188D}"/>
    <cellStyle name="SAPBEXHLevel0X 3 2 4 2" xfId="7255" xr:uid="{435D0F5D-52ED-441F-BA61-EC39A01885C9}"/>
    <cellStyle name="SAPBEXHLevel0X 3 2 4 3" xfId="11164" xr:uid="{8E2C343B-8C1B-4199-A37E-12E5E0F50D5F}"/>
    <cellStyle name="SAPBEXHLevel0X 3 2 4 4" xfId="9390" xr:uid="{00845D6A-1113-406D-92A5-37C66C23F0ED}"/>
    <cellStyle name="SAPBEXHLevel0X 3 2 5" xfId="5957" xr:uid="{97D33AD5-E27D-4924-8F4D-3401C6C37114}"/>
    <cellStyle name="SAPBEXHLevel0X 3 2 6" xfId="8715" xr:uid="{2F7B7877-E389-461A-A12B-F8A5CE2501C3}"/>
    <cellStyle name="SAPBEXHLevel0X 3 2 7" xfId="4884" xr:uid="{E46EBBC4-18B1-4A43-8194-D1DFC8912C59}"/>
    <cellStyle name="SAPBEXHLevel0X 3 2 8" xfId="12536" xr:uid="{45BF4FB6-DF4C-4350-BE9D-11BF8C38F604}"/>
    <cellStyle name="SAPBEXHLevel0X 3 20" xfId="5087" xr:uid="{0DACEA27-A9BC-4CC9-A8F7-4EC8B8B8100C}"/>
    <cellStyle name="SAPBEXHLevel0X 3 21" xfId="10321" xr:uid="{13110361-EB2C-4CCE-A6EA-9819A0C66267}"/>
    <cellStyle name="SAPBEXHLevel0X 3 22" xfId="14004" xr:uid="{C6AD6290-B8D4-460F-998D-D84DC8430108}"/>
    <cellStyle name="SAPBEXHLevel0X 3 3" xfId="1697" xr:uid="{6F868A40-B311-4AA1-9819-E0AC5E631ADA}"/>
    <cellStyle name="SAPBEXHLevel0X 3 3 2" xfId="1698" xr:uid="{99C2B0AC-7A76-4BBD-B74F-0FB34671F7C4}"/>
    <cellStyle name="SAPBEXHLevel0X 3 3 2 2" xfId="3017" xr:uid="{DC9B9C0D-3262-4F5D-B2A9-350AB7238FF5}"/>
    <cellStyle name="SAPBEXHLevel0X 3 3 2 2 2" xfId="7258" xr:uid="{EB30FB64-3A3A-4CE6-9D3A-FBEEDDCEB505}"/>
    <cellStyle name="SAPBEXHLevel0X 3 3 2 2 3" xfId="11167" xr:uid="{1FF0F269-0C4E-469F-83D5-0DFE959AD920}"/>
    <cellStyle name="SAPBEXHLevel0X 3 3 2 2 4" xfId="10857" xr:uid="{28CA93B3-7E21-4F7D-A487-64B7E0A0A644}"/>
    <cellStyle name="SAPBEXHLevel0X 3 3 2 3" xfId="5960" xr:uid="{4FCA45A2-1454-4D26-9E74-4F0EC3E464E0}"/>
    <cellStyle name="SAPBEXHLevel0X 3 3 2 4" xfId="8718" xr:uid="{DA125E6C-84C5-462A-99C4-96812B66C38A}"/>
    <cellStyle name="SAPBEXHLevel0X 3 3 2 5" xfId="5336" xr:uid="{173194AE-3445-45A8-A4A1-5EDACC949CE3}"/>
    <cellStyle name="SAPBEXHLevel0X 3 3 2 6" xfId="13263" xr:uid="{2A9953E2-CF92-4179-91D5-58DB17D3DB58}"/>
    <cellStyle name="SAPBEXHLevel0X 3 3 3" xfId="3016" xr:uid="{B563AFBD-7EB4-4F80-AD5E-988D688B9B8B}"/>
    <cellStyle name="SAPBEXHLevel0X 3 3 3 2" xfId="7257" xr:uid="{8E624042-1793-49E8-AFF0-104E94E4FD42}"/>
    <cellStyle name="SAPBEXHLevel0X 3 3 3 3" xfId="11166" xr:uid="{D7073F67-11DA-4BBF-98ED-3AA3AA6B8203}"/>
    <cellStyle name="SAPBEXHLevel0X 3 3 3 4" xfId="10856" xr:uid="{5D2BFD9E-C37F-45B1-BA31-4EA9CA09DC8D}"/>
    <cellStyle name="SAPBEXHLevel0X 3 3 4" xfId="5959" xr:uid="{CBD73891-5E7D-4850-A099-A9915F4658E2}"/>
    <cellStyle name="SAPBEXHLevel0X 3 3 5" xfId="8717" xr:uid="{CD7A7CA0-FDFF-4289-A776-EEF07F2F1B27}"/>
    <cellStyle name="SAPBEXHLevel0X 3 3 6" xfId="8298" xr:uid="{46069E24-0C2C-4BAD-B8D5-F7DC31D8A946}"/>
    <cellStyle name="SAPBEXHLevel0X 3 3 7" xfId="12535" xr:uid="{B6F2C687-6445-462C-ABE4-34711ED9E05D}"/>
    <cellStyle name="SAPBEXHLevel0X 3 4" xfId="1699" xr:uid="{8265DB82-4D54-492B-BEE4-7CAA9279E6E6}"/>
    <cellStyle name="SAPBEXHLevel0X 3 4 2" xfId="1700" xr:uid="{16C59201-3BA7-4EBB-AA33-ED75FA04A417}"/>
    <cellStyle name="SAPBEXHLevel0X 3 4 2 2" xfId="3019" xr:uid="{3497A79F-9855-42F0-9F6D-3802B84A43AD}"/>
    <cellStyle name="SAPBEXHLevel0X 3 4 2 2 2" xfId="7260" xr:uid="{5959C83C-4B6C-4A0A-96C4-CA84BDD84EBA}"/>
    <cellStyle name="SAPBEXHLevel0X 3 4 2 2 3" xfId="11169" xr:uid="{010915E4-2BF9-4CE1-96C0-AFE73334AAC3}"/>
    <cellStyle name="SAPBEXHLevel0X 3 4 2 2 4" xfId="10407" xr:uid="{EB221935-0F26-45FD-AA07-47CBE1544003}"/>
    <cellStyle name="SAPBEXHLevel0X 3 4 2 3" xfId="5962" xr:uid="{DB915BF6-BA72-4A3C-8D0E-F116A94A31B9}"/>
    <cellStyle name="SAPBEXHLevel0X 3 4 2 4" xfId="8720" xr:uid="{D26EB832-C73B-4CA8-A9B3-49B8CCA46EB0}"/>
    <cellStyle name="SAPBEXHLevel0X 3 4 2 5" xfId="4748" xr:uid="{9C445E32-7228-4AC9-A897-3A98DC9C26FD}"/>
    <cellStyle name="SAPBEXHLevel0X 3 4 2 6" xfId="13262" xr:uid="{85B5EE5A-F96E-49CD-BD10-EDCD34A3E5F2}"/>
    <cellStyle name="SAPBEXHLevel0X 3 4 3" xfId="3018" xr:uid="{6432C659-A78A-4B69-BE6A-90C46BED05FB}"/>
    <cellStyle name="SAPBEXHLevel0X 3 4 3 2" xfId="7259" xr:uid="{4E403A2E-8BD8-4695-96E4-425BF8A3DE1C}"/>
    <cellStyle name="SAPBEXHLevel0X 3 4 3 3" xfId="11168" xr:uid="{AECE92C2-1AEB-468B-8E59-B55D674037BD}"/>
    <cellStyle name="SAPBEXHLevel0X 3 4 3 4" xfId="9449" xr:uid="{17AB9759-4603-4C9E-97B2-A4D7AEBC382B}"/>
    <cellStyle name="SAPBEXHLevel0X 3 4 4" xfId="5961" xr:uid="{AE60D937-5CFD-415D-9304-465D361066E2}"/>
    <cellStyle name="SAPBEXHLevel0X 3 4 5" xfId="8719" xr:uid="{E9229BEB-5AF7-42BC-9E91-54F23EF59E30}"/>
    <cellStyle name="SAPBEXHLevel0X 3 4 6" xfId="6638" xr:uid="{84534442-1925-4ABE-B1B8-1DDC4D7F70AA}"/>
    <cellStyle name="SAPBEXHLevel0X 3 4 7" xfId="12534" xr:uid="{09A18405-56B1-49CD-A1DD-F6800D341C0A}"/>
    <cellStyle name="SAPBEXHLevel0X 3 5" xfId="1701" xr:uid="{6C66ABC6-D33C-4B55-8616-375B50FCF7D8}"/>
    <cellStyle name="SAPBEXHLevel0X 3 5 2" xfId="1702" xr:uid="{067DF624-E39B-4AD3-AD6D-AE600A5F423B}"/>
    <cellStyle name="SAPBEXHLevel0X 3 5 2 2" xfId="3021" xr:uid="{0C336442-B31B-4BC7-924B-6ACD4B0939A5}"/>
    <cellStyle name="SAPBEXHLevel0X 3 5 2 2 2" xfId="7262" xr:uid="{CDC3988C-1185-4EAB-ACEE-61F9812BEE57}"/>
    <cellStyle name="SAPBEXHLevel0X 3 5 2 2 3" xfId="11171" xr:uid="{51E7787F-71D5-4685-8698-B9D817AA98A0}"/>
    <cellStyle name="SAPBEXHLevel0X 3 5 2 2 4" xfId="9448" xr:uid="{8E57AEA5-5206-4FCF-884C-FDAFBC2AF9EF}"/>
    <cellStyle name="SAPBEXHLevel0X 3 5 2 3" xfId="5964" xr:uid="{BAE3AB81-F10A-4CFF-A375-566569CD6292}"/>
    <cellStyle name="SAPBEXHLevel0X 3 5 2 4" xfId="8722" xr:uid="{1FD4F2E4-972B-4C63-AA35-80367D32F1A3}"/>
    <cellStyle name="SAPBEXHLevel0X 3 5 2 5" xfId="4750" xr:uid="{35C46140-B0D9-4EFD-8FA1-D9371839822F}"/>
    <cellStyle name="SAPBEXHLevel0X 3 5 2 6" xfId="13261" xr:uid="{95C7C0C1-2BE9-40D4-AE5C-E5CD8B001581}"/>
    <cellStyle name="SAPBEXHLevel0X 3 5 3" xfId="3020" xr:uid="{E7858647-E06A-4FA8-BE25-D8F79EE3B07E}"/>
    <cellStyle name="SAPBEXHLevel0X 3 5 3 2" xfId="7261" xr:uid="{5C34BB15-BD4C-4FE7-8647-BF1ECB143E97}"/>
    <cellStyle name="SAPBEXHLevel0X 3 5 3 3" xfId="11170" xr:uid="{D8638651-DAC4-421A-94AD-A43234D16A06}"/>
    <cellStyle name="SAPBEXHLevel0X 3 5 3 4" xfId="13801" xr:uid="{C1FDCE8D-FCB2-4F9C-A3A8-3D1CA8917342}"/>
    <cellStyle name="SAPBEXHLevel0X 3 5 4" xfId="5963" xr:uid="{CDCB3F06-F48A-4AE7-B14B-4BBFD933B199}"/>
    <cellStyle name="SAPBEXHLevel0X 3 5 5" xfId="8721" xr:uid="{19020531-6CDC-45C4-A2B7-904E2D7A6185}"/>
    <cellStyle name="SAPBEXHLevel0X 3 5 6" xfId="4749" xr:uid="{5580E622-06F4-44DC-860A-D0CD36C22369}"/>
    <cellStyle name="SAPBEXHLevel0X 3 5 7" xfId="12533" xr:uid="{1EDA2538-32C5-4AA9-BAA4-463B02632176}"/>
    <cellStyle name="SAPBEXHLevel0X 3 6" xfId="1703" xr:uid="{3E78B751-2A4C-4ADC-85A0-AB77704FDC34}"/>
    <cellStyle name="SAPBEXHLevel0X 3 6 2" xfId="1704" xr:uid="{E8CBC8D3-E1AE-4045-BC9B-529F89AF2A85}"/>
    <cellStyle name="SAPBEXHLevel0X 3 6 2 2" xfId="3023" xr:uid="{78E4B3FB-39F7-4020-BC98-E3D8E98BB26D}"/>
    <cellStyle name="SAPBEXHLevel0X 3 6 2 2 2" xfId="7264" xr:uid="{3BDD35E2-FD4A-4AD8-9435-010D4C169367}"/>
    <cellStyle name="SAPBEXHLevel0X 3 6 2 2 3" xfId="11173" xr:uid="{7788F195-B372-4BD9-A87C-860A43C23054}"/>
    <cellStyle name="SAPBEXHLevel0X 3 6 2 2 4" xfId="9749" xr:uid="{5125F9A4-3260-49A8-8A87-15A081952162}"/>
    <cellStyle name="SAPBEXHLevel0X 3 6 2 3" xfId="5966" xr:uid="{1159E3B9-E366-4FF4-8AC7-A2FE1D81AD0A}"/>
    <cellStyle name="SAPBEXHLevel0X 3 6 2 4" xfId="8724" xr:uid="{9F93CD5A-31EC-480D-86CD-C0BA9E2235A4}"/>
    <cellStyle name="SAPBEXHLevel0X 3 6 2 5" xfId="4752" xr:uid="{845979E0-6E57-4846-8611-AB6B955C9E49}"/>
    <cellStyle name="SAPBEXHLevel0X 3 6 2 6" xfId="13260" xr:uid="{1B8F671F-2B1E-41DE-95CA-1371F3512B57}"/>
    <cellStyle name="SAPBEXHLevel0X 3 6 3" xfId="3022" xr:uid="{2B13677E-E3AC-4648-A220-C395B87B5B7F}"/>
    <cellStyle name="SAPBEXHLevel0X 3 6 3 2" xfId="7263" xr:uid="{B02F2FEF-CAB9-4235-8CF0-1FC0BE4358E1}"/>
    <cellStyle name="SAPBEXHLevel0X 3 6 3 3" xfId="11172" xr:uid="{CF7587A8-05E4-4684-AF75-0EA0E827486F}"/>
    <cellStyle name="SAPBEXHLevel0X 3 6 3 4" xfId="9416" xr:uid="{A8DED064-A098-4E90-8D6C-DDD782B36459}"/>
    <cellStyle name="SAPBEXHLevel0X 3 6 4" xfId="5965" xr:uid="{C97FC21A-1DCE-471A-8F2D-A8DF7B380404}"/>
    <cellStyle name="SAPBEXHLevel0X 3 6 5" xfId="8723" xr:uid="{B84FB482-D476-4379-ADB0-88F7FEA5D7BF}"/>
    <cellStyle name="SAPBEXHLevel0X 3 6 6" xfId="4751" xr:uid="{9FF3363B-3077-4215-93AA-8A298BE84D22}"/>
    <cellStyle name="SAPBEXHLevel0X 3 6 7" xfId="12532" xr:uid="{47A47C93-2CCD-4241-8BE4-D9F0299CDF3D}"/>
    <cellStyle name="SAPBEXHLevel0X 3 7" xfId="1705" xr:uid="{C5CEC7E5-4838-4459-8061-A1A2D344FF70}"/>
    <cellStyle name="SAPBEXHLevel0X 3 7 2" xfId="1706" xr:uid="{04ECDD07-D6D8-48CA-9EE3-37CB89EF67D8}"/>
    <cellStyle name="SAPBEXHLevel0X 3 7 2 2" xfId="3025" xr:uid="{B85B472C-5209-43DD-B59F-6C3E4FD7B3B1}"/>
    <cellStyle name="SAPBEXHLevel0X 3 7 2 2 2" xfId="7266" xr:uid="{29247DD4-BA67-4233-A5C6-3BBB05987455}"/>
    <cellStyle name="SAPBEXHLevel0X 3 7 2 2 3" xfId="11175" xr:uid="{834A2603-C9D1-42E2-AD41-5FBF30399FDB}"/>
    <cellStyle name="SAPBEXHLevel0X 3 7 2 2 4" xfId="9746" xr:uid="{79B28BC8-7CC3-48B1-A99C-5F791190554A}"/>
    <cellStyle name="SAPBEXHLevel0X 3 7 2 3" xfId="5968" xr:uid="{8D608F72-E531-4FDF-94CD-CEA5D3C34E60}"/>
    <cellStyle name="SAPBEXHLevel0X 3 7 2 4" xfId="8726" xr:uid="{9F9EDFDE-3791-4543-A711-D95BCB3CE014}"/>
    <cellStyle name="SAPBEXHLevel0X 3 7 2 5" xfId="4754" xr:uid="{914C4E31-95BD-474D-8D02-0B819C457584}"/>
    <cellStyle name="SAPBEXHLevel0X 3 7 2 6" xfId="13259" xr:uid="{621283A2-1E30-4E20-A330-04F1CC34D38B}"/>
    <cellStyle name="SAPBEXHLevel0X 3 7 3" xfId="3024" xr:uid="{BF1EB9DF-31E8-4C34-98BF-9B193F0A3705}"/>
    <cellStyle name="SAPBEXHLevel0X 3 7 3 2" xfId="7265" xr:uid="{AE16134F-84A1-4EF2-8F3E-4D4B73EAF7DC}"/>
    <cellStyle name="SAPBEXHLevel0X 3 7 3 3" xfId="11174" xr:uid="{6AC5CA77-A1DC-47C2-9F16-8CD4697C61C0}"/>
    <cellStyle name="SAPBEXHLevel0X 3 7 3 4" xfId="9748" xr:uid="{29D0136B-3D6A-47C1-92D8-C3072177D09A}"/>
    <cellStyle name="SAPBEXHLevel0X 3 7 4" xfId="5967" xr:uid="{49131DEA-B1E4-4B86-B686-AB3DD9B6BE10}"/>
    <cellStyle name="SAPBEXHLevel0X 3 7 5" xfId="8725" xr:uid="{D777CC54-40E2-4139-99F1-8DC472F05410}"/>
    <cellStyle name="SAPBEXHLevel0X 3 7 6" xfId="4753" xr:uid="{FCAFE6E7-45A1-44DC-BC00-964721D20E28}"/>
    <cellStyle name="SAPBEXHLevel0X 3 7 7" xfId="12531" xr:uid="{893830CF-A3E2-45E7-AAB6-FE161D24ACFF}"/>
    <cellStyle name="SAPBEXHLevel0X 3 8" xfId="1707" xr:uid="{758A90D1-AD40-4473-BC49-FF3E3BE9548F}"/>
    <cellStyle name="SAPBEXHLevel0X 3 8 2" xfId="3026" xr:uid="{AF881A12-21A8-460F-A548-74DFBD4A43A0}"/>
    <cellStyle name="SAPBEXHLevel0X 3 8 2 2" xfId="7267" xr:uid="{A6BC8123-3B98-4226-8CB9-BCB1E5770261}"/>
    <cellStyle name="SAPBEXHLevel0X 3 8 2 3" xfId="11176" xr:uid="{71553B33-BED6-4416-A86A-1BD77CCDD759}"/>
    <cellStyle name="SAPBEXHLevel0X 3 8 2 4" xfId="9385" xr:uid="{F6B9FA7D-C9F1-427B-B5D6-2259C9C87D97}"/>
    <cellStyle name="SAPBEXHLevel0X 3 8 3" xfId="5969" xr:uid="{41DB35E4-0E6A-4974-9930-38A4B07B8C30}"/>
    <cellStyle name="SAPBEXHLevel0X 3 8 4" xfId="8727" xr:uid="{1792FC9F-43AB-42A5-86DB-D97CF7AC1002}"/>
    <cellStyle name="SAPBEXHLevel0X 3 8 5" xfId="4755" xr:uid="{C9B029E1-8C0B-4A9A-82E8-5F414C6A9F2E}"/>
    <cellStyle name="SAPBEXHLevel0X 3 8 6" xfId="12530" xr:uid="{C966F3FE-C0C5-4F13-AEB1-3FCD0055F25F}"/>
    <cellStyle name="SAPBEXHLevel0X 3 9" xfId="1708" xr:uid="{BF9E983A-F241-42E1-9FE4-8334C3FB71A9}"/>
    <cellStyle name="SAPBEXHLevel0X 3 9 2" xfId="3027" xr:uid="{BAD0F330-8285-40C8-A9F9-44CFAC361217}"/>
    <cellStyle name="SAPBEXHLevel0X 3 9 2 2" xfId="7268" xr:uid="{78907B9C-64AD-4087-89DA-50D345D0C60D}"/>
    <cellStyle name="SAPBEXHLevel0X 3 9 2 3" xfId="11177" xr:uid="{CB777FC6-1DFF-4201-AE97-8753136984F6}"/>
    <cellStyle name="SAPBEXHLevel0X 3 9 2 4" xfId="10031" xr:uid="{6F0A5F55-DB25-4762-A3C0-B03A44EF2037}"/>
    <cellStyle name="SAPBEXHLevel0X 3 9 3" xfId="5970" xr:uid="{FE627AF9-8E4A-409C-9A5E-C9C24B39BCB4}"/>
    <cellStyle name="SAPBEXHLevel0X 3 9 4" xfId="8728" xr:uid="{8F154913-B6FD-4FC0-91C0-8C1DA889C759}"/>
    <cellStyle name="SAPBEXHLevel0X 3 9 5" xfId="4756" xr:uid="{661E0D64-9D7B-4E4A-BBEF-4D7E7A333CA9}"/>
    <cellStyle name="SAPBEXHLevel0X 3 9 6" xfId="12529" xr:uid="{30C5A6C2-62DA-412D-902D-FD4D5E80A7B5}"/>
    <cellStyle name="SAPBEXHLevel0X 4" xfId="168" xr:uid="{B9043FEE-EE99-4667-B81A-9C729584012B}"/>
    <cellStyle name="SAPBEXHLevel0X 4 10" xfId="1709" xr:uid="{0B8AE99E-EC2B-4612-BB95-44124B874B6D}"/>
    <cellStyle name="SAPBEXHLevel0X 4 10 2" xfId="3028" xr:uid="{D1C69B64-E7B0-4AAE-8F6B-B1789B5C930E}"/>
    <cellStyle name="SAPBEXHLevel0X 4 10 2 2" xfId="7269" xr:uid="{CFD318AF-E547-4361-B03D-F1D9FC2CBDA2}"/>
    <cellStyle name="SAPBEXHLevel0X 4 10 2 3" xfId="11178" xr:uid="{FDA70AEA-1F1A-4187-A835-32A895BA7AF0}"/>
    <cellStyle name="SAPBEXHLevel0X 4 10 2 4" xfId="13800" xr:uid="{DA666617-2ADC-4865-9F08-56036A6865F7}"/>
    <cellStyle name="SAPBEXHLevel0X 4 10 3" xfId="5971" xr:uid="{AD5052D8-C096-4476-8F62-1AF287C0E81C}"/>
    <cellStyle name="SAPBEXHLevel0X 4 10 4" xfId="8729" xr:uid="{B79A5520-FF8C-42BF-BAEC-1544BE6D3567}"/>
    <cellStyle name="SAPBEXHLevel0X 4 10 5" xfId="6643" xr:uid="{E3060D89-C12B-4BE5-94E3-D2C76191E890}"/>
    <cellStyle name="SAPBEXHLevel0X 4 10 6" xfId="13257" xr:uid="{B26F3DFB-67A9-4AB5-A77A-9FD3EDAC4493}"/>
    <cellStyle name="SAPBEXHLevel0X 4 11" xfId="1710" xr:uid="{F6D742A3-ADF2-43FF-BA30-B08F8317C6F4}"/>
    <cellStyle name="SAPBEXHLevel0X 4 11 2" xfId="3029" xr:uid="{9C0A6508-A14F-4476-A88F-2C66F5D6D9D2}"/>
    <cellStyle name="SAPBEXHLevel0X 4 11 2 2" xfId="7270" xr:uid="{503C9BCF-E819-4CFE-B8F5-7050CB46A9C8}"/>
    <cellStyle name="SAPBEXHLevel0X 4 11 2 3" xfId="11179" xr:uid="{803E76C6-78B2-4DA4-92EA-4C2BD0FCDBF9}"/>
    <cellStyle name="SAPBEXHLevel0X 4 11 2 4" xfId="10030" xr:uid="{B11AB1EA-02E2-44E4-B5B3-02E7B77942B7}"/>
    <cellStyle name="SAPBEXHLevel0X 4 11 3" xfId="5972" xr:uid="{27C2DE13-46A1-44E2-988C-940021D18310}"/>
    <cellStyle name="SAPBEXHLevel0X 4 11 4" xfId="8730" xr:uid="{6DADC046-70D2-4A43-8B3B-3D2534016D73}"/>
    <cellStyle name="SAPBEXHLevel0X 4 11 5" xfId="4886" xr:uid="{42768B6E-3B62-4867-ADE8-26B3FDAFBE89}"/>
    <cellStyle name="SAPBEXHLevel0X 4 11 6" xfId="13258" xr:uid="{1ABBDE4D-A2F4-44A2-8E98-C1FB10048600}"/>
    <cellStyle name="SAPBEXHLevel0X 4 12" xfId="1711" xr:uid="{9B12A144-CE4B-4288-A0FC-A73A17483063}"/>
    <cellStyle name="SAPBEXHLevel0X 4 12 2" xfId="3030" xr:uid="{675BE368-74A1-406A-8F1D-DF95F2A4334F}"/>
    <cellStyle name="SAPBEXHLevel0X 4 12 2 2" xfId="7271" xr:uid="{576907D7-7CFE-4EB8-880D-1001C9C07EE7}"/>
    <cellStyle name="SAPBEXHLevel0X 4 12 2 3" xfId="11180" xr:uid="{BF40DFAD-D47F-42D0-8223-F7FD5B869732}"/>
    <cellStyle name="SAPBEXHLevel0X 4 12 2 4" xfId="10029" xr:uid="{D03C6B0C-A627-49EE-9DE6-28DC3F133BBE}"/>
    <cellStyle name="SAPBEXHLevel0X 4 12 3" xfId="5973" xr:uid="{96884ABD-6018-4447-897C-2FA7EF61FEE5}"/>
    <cellStyle name="SAPBEXHLevel0X 4 12 4" xfId="8731" xr:uid="{C6B6B770-7FCC-433F-821A-A4B0DAC7A917}"/>
    <cellStyle name="SAPBEXHLevel0X 4 12 5" xfId="4887" xr:uid="{97607EEC-0C4A-4B04-B990-41B367E07699}"/>
    <cellStyle name="SAPBEXHLevel0X 4 12 6" xfId="12528" xr:uid="{5718F5DA-ED3A-4B38-8789-238413BF69A6}"/>
    <cellStyle name="SAPBEXHLevel0X 4 13" xfId="1712" xr:uid="{8E26304C-A209-400B-A7BC-E52C85A046A0}"/>
    <cellStyle name="SAPBEXHLevel0X 4 13 2" xfId="3031" xr:uid="{9A1985AB-C575-4A99-AEFC-058D31FAF323}"/>
    <cellStyle name="SAPBEXHLevel0X 4 13 2 2" xfId="7272" xr:uid="{CACB2673-7B58-4C50-A239-A026CF1E4FC5}"/>
    <cellStyle name="SAPBEXHLevel0X 4 13 2 3" xfId="11181" xr:uid="{17BA5271-B0FB-41A3-B349-C015017EB0BB}"/>
    <cellStyle name="SAPBEXHLevel0X 4 13 2 4" xfId="10028" xr:uid="{8134EF19-8E28-47D5-9F7A-CCA99E661218}"/>
    <cellStyle name="SAPBEXHLevel0X 4 13 3" xfId="5974" xr:uid="{0423404A-12F0-439B-975A-8ABD2290A499}"/>
    <cellStyle name="SAPBEXHLevel0X 4 13 4" xfId="8732" xr:uid="{B3796267-D1A4-4300-A7A1-151F2F33B911}"/>
    <cellStyle name="SAPBEXHLevel0X 4 13 5" xfId="4888" xr:uid="{AE3E48AD-9F79-4E73-88AA-38861A52BC33}"/>
    <cellStyle name="SAPBEXHLevel0X 4 13 6" xfId="12527" xr:uid="{445FD04F-48AA-435A-AC6A-04652954F0D8}"/>
    <cellStyle name="SAPBEXHLevel0X 4 14" xfId="1713" xr:uid="{3396CD32-3B45-47D6-ACAE-DEC75143BAE5}"/>
    <cellStyle name="SAPBEXHLevel0X 4 14 2" xfId="3032" xr:uid="{74EA4DE0-AE0E-486C-BF90-6BF6661CB32F}"/>
    <cellStyle name="SAPBEXHLevel0X 4 14 2 2" xfId="7273" xr:uid="{D7E9EB37-DFA9-468E-857C-DF3E9315A7BE}"/>
    <cellStyle name="SAPBEXHLevel0X 4 14 2 3" xfId="11182" xr:uid="{EB28964F-6A93-4C3A-B167-646122B4E3BA}"/>
    <cellStyle name="SAPBEXHLevel0X 4 14 2 4" xfId="10027" xr:uid="{C1B3EE20-BDEC-4C29-B50E-533DFE4E72A1}"/>
    <cellStyle name="SAPBEXHLevel0X 4 14 3" xfId="5975" xr:uid="{FFAE05AB-A19F-4CC1-A841-47F3A47C37EF}"/>
    <cellStyle name="SAPBEXHLevel0X 4 14 4" xfId="8733" xr:uid="{3B54775E-CEDA-4259-9786-81E98AE6B008}"/>
    <cellStyle name="SAPBEXHLevel0X 4 14 5" xfId="4889" xr:uid="{FB56E1C1-8996-4380-8FCC-0CABD5E6D06D}"/>
    <cellStyle name="SAPBEXHLevel0X 4 14 6" xfId="13255" xr:uid="{BD65E964-8A88-4A2D-B627-102506226748}"/>
    <cellStyle name="SAPBEXHLevel0X 4 15" xfId="1714" xr:uid="{2D57F5F6-7BF0-4C00-A5D7-A70E71512BD4}"/>
    <cellStyle name="SAPBEXHLevel0X 4 15 2" xfId="3033" xr:uid="{01D6685B-E8C2-4D57-A3C1-9EFFCDCC8B1B}"/>
    <cellStyle name="SAPBEXHLevel0X 4 15 2 2" xfId="7274" xr:uid="{96D71C16-6DFA-4706-A569-89391E17BAF4}"/>
    <cellStyle name="SAPBEXHLevel0X 4 15 2 3" xfId="11183" xr:uid="{8CE8E43C-AF02-4802-A77E-F5D44A17FE32}"/>
    <cellStyle name="SAPBEXHLevel0X 4 15 2 4" xfId="10026" xr:uid="{7F5E9208-CB9D-4D1D-ACC3-10153A0CAD83}"/>
    <cellStyle name="SAPBEXHLevel0X 4 15 3" xfId="5976" xr:uid="{5987F1C4-8C22-4498-A3FC-D5D4F1A573D9}"/>
    <cellStyle name="SAPBEXHLevel0X 4 15 4" xfId="8734" xr:uid="{E5B1DC77-C079-418B-98C1-2AFF0B3ED8A1}"/>
    <cellStyle name="SAPBEXHLevel0X 4 15 5" xfId="4890" xr:uid="{2CD8EA23-246B-4297-B260-4067B70D2212}"/>
    <cellStyle name="SAPBEXHLevel0X 4 15 6" xfId="13256" xr:uid="{56264274-38BE-4CC7-91ED-99D052FEACB7}"/>
    <cellStyle name="SAPBEXHLevel0X 4 16" xfId="1715" xr:uid="{0953F059-C0AE-4FE6-A702-256AA060E4FE}"/>
    <cellStyle name="SAPBEXHLevel0X 4 16 2" xfId="3034" xr:uid="{EDC396EA-C456-4C6A-80CD-6DD1FD66A3B3}"/>
    <cellStyle name="SAPBEXHLevel0X 4 16 2 2" xfId="7275" xr:uid="{B49C7454-D6ED-4AF8-A750-864AEC6631C2}"/>
    <cellStyle name="SAPBEXHLevel0X 4 16 2 3" xfId="11184" xr:uid="{65578849-3608-418C-A47B-560F4787A84B}"/>
    <cellStyle name="SAPBEXHLevel0X 4 16 2 4" xfId="10025" xr:uid="{080DAC29-17E8-4C48-822A-9D343D6C523D}"/>
    <cellStyle name="SAPBEXHLevel0X 4 16 3" xfId="5977" xr:uid="{14AE88C9-939D-462F-B3A4-18840A536684}"/>
    <cellStyle name="SAPBEXHLevel0X 4 16 4" xfId="8735" xr:uid="{16208D95-48AC-4F92-B2EE-142D32600119}"/>
    <cellStyle name="SAPBEXHLevel0X 4 16 5" xfId="4891" xr:uid="{293C9B60-BCA9-4B0B-81AB-D51F47DB902B}"/>
    <cellStyle name="SAPBEXHLevel0X 4 16 6" xfId="12526" xr:uid="{2C825027-CE27-47EE-9CDE-6FDA23D65926}"/>
    <cellStyle name="SAPBEXHLevel0X 4 17" xfId="3706" xr:uid="{E1363F40-CE19-477E-AFD6-2655F6F55151}"/>
    <cellStyle name="SAPBEXHLevel0X 4 17 2" xfId="7947" xr:uid="{B310B555-9320-4CBD-9A63-8136AAAE81B1}"/>
    <cellStyle name="SAPBEXHLevel0X 4 17 3" xfId="11851" xr:uid="{3565620D-3BFE-4109-8253-E718A253B55F}"/>
    <cellStyle name="SAPBEXHLevel0X 4 17 4" xfId="13595" xr:uid="{87A95D51-E399-4369-AE07-DE09918CA103}"/>
    <cellStyle name="SAPBEXHLevel0X 4 18" xfId="2483" xr:uid="{D84684E3-1F27-4930-B636-8FE7CD5991CF}"/>
    <cellStyle name="SAPBEXHLevel0X 4 18 2" xfId="6724" xr:uid="{1FD55398-4C6E-4F1D-A469-783779BA05ED}"/>
    <cellStyle name="SAPBEXHLevel0X 4 18 3" xfId="4914" xr:uid="{62DA1C77-A141-4866-A516-962DC99AD118}"/>
    <cellStyle name="SAPBEXHLevel0X 4 18 4" xfId="13839" xr:uid="{0CDF290E-8BAE-4BD6-845C-939DB1109E05}"/>
    <cellStyle name="SAPBEXHLevel0X 4 19" xfId="4490" xr:uid="{0A55FC0A-FDD1-4954-BE24-77360180E61C}"/>
    <cellStyle name="SAPBEXHLevel0X 4 2" xfId="1716" xr:uid="{1652AE32-2B88-4FE3-A701-DC999E007CEE}"/>
    <cellStyle name="SAPBEXHLevel0X 4 2 2" xfId="1717" xr:uid="{18738884-C9A1-40BF-9BCC-F8D9EC1EF68A}"/>
    <cellStyle name="SAPBEXHLevel0X 4 2 2 2" xfId="3036" xr:uid="{644498BB-CF43-4459-BFEF-41ABE8CC50C4}"/>
    <cellStyle name="SAPBEXHLevel0X 4 2 2 2 2" xfId="7277" xr:uid="{8D0E9846-80BE-4ACA-8BC1-E282DFE58CD4}"/>
    <cellStyle name="SAPBEXHLevel0X 4 2 2 2 3" xfId="11186" xr:uid="{95E6F7B8-04BF-470F-BCFE-4786211A4763}"/>
    <cellStyle name="SAPBEXHLevel0X 4 2 2 2 4" xfId="10359" xr:uid="{3D832E83-157D-4420-B51A-704B8AFD3BD8}"/>
    <cellStyle name="SAPBEXHLevel0X 4 2 2 3" xfId="5979" xr:uid="{68E3D987-1151-466C-B7DB-78EEEE97F830}"/>
    <cellStyle name="SAPBEXHLevel0X 4 2 2 4" xfId="8737" xr:uid="{114865DD-9918-4D08-A402-369073FB1A78}"/>
    <cellStyle name="SAPBEXHLevel0X 4 2 2 5" xfId="4893" xr:uid="{96101843-61A1-4CE0-BF11-344C7818608B}"/>
    <cellStyle name="SAPBEXHLevel0X 4 2 2 6" xfId="12524" xr:uid="{89069818-B184-4A92-9D7C-FD6135CB9676}"/>
    <cellStyle name="SAPBEXHLevel0X 4 2 3" xfId="4198" xr:uid="{47E56E41-E048-4080-9D49-345E6DA1EE88}"/>
    <cellStyle name="SAPBEXHLevel0X 4 2 3 2" xfId="8433" xr:uid="{559BDE90-7CFB-41A4-8C35-B6280C02D670}"/>
    <cellStyle name="SAPBEXHLevel0X 4 2 3 3" xfId="12307" xr:uid="{7825AB59-A896-4C89-88F6-F8B3BE89293D}"/>
    <cellStyle name="SAPBEXHLevel0X 4 2 3 4" xfId="12026" xr:uid="{1A2C5952-38CB-47F6-8DFA-1A7B192B2DA8}"/>
    <cellStyle name="SAPBEXHLevel0X 4 2 4" xfId="3035" xr:uid="{A84AD7C8-6529-4839-B354-2718798379B6}"/>
    <cellStyle name="SAPBEXHLevel0X 4 2 4 2" xfId="7276" xr:uid="{7065848D-1653-4E4D-9BE8-91BB6840D525}"/>
    <cellStyle name="SAPBEXHLevel0X 4 2 4 3" xfId="11185" xr:uid="{5100C87E-856D-495E-9783-39B80189A613}"/>
    <cellStyle name="SAPBEXHLevel0X 4 2 4 4" xfId="10024" xr:uid="{126A15F4-CD82-48DC-864A-B8D6F0E381F4}"/>
    <cellStyle name="SAPBEXHLevel0X 4 2 5" xfId="5978" xr:uid="{C6023106-D486-44C1-B932-A40001ED37FC}"/>
    <cellStyle name="SAPBEXHLevel0X 4 2 6" xfId="8736" xr:uid="{2A182593-E391-43C5-B338-D443431FFF7B}"/>
    <cellStyle name="SAPBEXHLevel0X 4 2 7" xfId="4892" xr:uid="{75A80A4C-D03C-490F-9075-1358AEDCACBB}"/>
    <cellStyle name="SAPBEXHLevel0X 4 2 8" xfId="12525" xr:uid="{DB463A8C-C310-4249-AB4A-AADE7E1D0123}"/>
    <cellStyle name="SAPBEXHLevel0X 4 20" xfId="5086" xr:uid="{BF70AF76-E6F8-4F4E-BFB0-13C3E986474B}"/>
    <cellStyle name="SAPBEXHLevel0X 4 21" xfId="10913" xr:uid="{96634C6D-7F8B-4DA5-B391-2517C90447A3}"/>
    <cellStyle name="SAPBEXHLevel0X 4 22" xfId="13922" xr:uid="{B33E8EF0-080E-471A-B9AC-79B3C2E5D304}"/>
    <cellStyle name="SAPBEXHLevel0X 4 3" xfId="1718" xr:uid="{422FC69D-DF95-4C04-9585-48148C30763A}"/>
    <cellStyle name="SAPBEXHLevel0X 4 3 2" xfId="1719" xr:uid="{EA19DA23-D7D2-4DD8-A8D8-FA0C038A4CB6}"/>
    <cellStyle name="SAPBEXHLevel0X 4 3 2 2" xfId="3038" xr:uid="{DBA0CBDA-18F4-4EE3-A146-E35B6EF2ECB3}"/>
    <cellStyle name="SAPBEXHLevel0X 4 3 2 2 2" xfId="7279" xr:uid="{ED3D2E26-8126-49CA-9D66-BB814BC21908}"/>
    <cellStyle name="SAPBEXHLevel0X 4 3 2 2 3" xfId="11188" xr:uid="{78CAE1BA-5D5A-4DC5-B3D2-98CD01F86D7B}"/>
    <cellStyle name="SAPBEXHLevel0X 4 3 2 2 4" xfId="10022" xr:uid="{B4DD59F5-E6A2-4CD9-A529-946DA4B3D652}"/>
    <cellStyle name="SAPBEXHLevel0X 4 3 2 3" xfId="5981" xr:uid="{B323449F-4C56-42C9-A3AC-CA8A746D01E4}"/>
    <cellStyle name="SAPBEXHLevel0X 4 3 2 4" xfId="8739" xr:uid="{03E95E83-1CF0-4256-9773-12993A197CFA}"/>
    <cellStyle name="SAPBEXHLevel0X 4 3 2 5" xfId="6661" xr:uid="{CAD760B5-0C8E-458D-9726-A3DD4F0CFA60}"/>
    <cellStyle name="SAPBEXHLevel0X 4 3 2 6" xfId="13254" xr:uid="{6C8B83E5-BB46-4AD9-BB20-04F9421003C6}"/>
    <cellStyle name="SAPBEXHLevel0X 4 3 3" xfId="3037" xr:uid="{2416751C-6228-4629-9A23-D8544A352177}"/>
    <cellStyle name="SAPBEXHLevel0X 4 3 3 2" xfId="7278" xr:uid="{5DD09EFA-1B63-4C3E-BBBC-9B5CEE7E3CB8}"/>
    <cellStyle name="SAPBEXHLevel0X 4 3 3 3" xfId="11187" xr:uid="{0CBEB75D-F4EE-4706-8FBE-3E2F59B4CF49}"/>
    <cellStyle name="SAPBEXHLevel0X 4 3 3 4" xfId="10023" xr:uid="{BB0AA4E3-A395-4998-9550-7AAD7E8ADC47}"/>
    <cellStyle name="SAPBEXHLevel0X 4 3 4" xfId="5980" xr:uid="{03EE8142-B732-438A-A04E-372679BCA964}"/>
    <cellStyle name="SAPBEXHLevel0X 4 3 5" xfId="8738" xr:uid="{BDD03C01-A7AD-456D-B079-744AF47BDBED}"/>
    <cellStyle name="SAPBEXHLevel0X 4 3 6" xfId="5337" xr:uid="{9DD85D83-F3B7-4095-95AC-C5DC6FEA594F}"/>
    <cellStyle name="SAPBEXHLevel0X 4 3 7" xfId="13253" xr:uid="{51509387-8190-41A4-BAE7-3828F562CEE5}"/>
    <cellStyle name="SAPBEXHLevel0X 4 4" xfId="1720" xr:uid="{64A513D6-92A0-4A7A-B666-03868F8E9B45}"/>
    <cellStyle name="SAPBEXHLevel0X 4 4 2" xfId="1721" xr:uid="{F90E2EFC-3D68-414B-A950-3FECE1F998C1}"/>
    <cellStyle name="SAPBEXHLevel0X 4 4 2 2" xfId="3040" xr:uid="{5CCC3301-8D91-41B6-9415-24792CDDC9E2}"/>
    <cellStyle name="SAPBEXHLevel0X 4 4 2 2 2" xfId="7281" xr:uid="{CF33EC42-358D-4E87-9BE1-711EFCFBBA5A}"/>
    <cellStyle name="SAPBEXHLevel0X 4 4 2 2 3" xfId="11190" xr:uid="{D47A9763-9F9E-4DF3-9448-A2DAE59A29F0}"/>
    <cellStyle name="SAPBEXHLevel0X 4 4 2 2 4" xfId="10020" xr:uid="{F2E06CD1-EEE5-4F52-B70D-8EA0299A6DCC}"/>
    <cellStyle name="SAPBEXHLevel0X 4 4 2 3" xfId="5983" xr:uid="{EDA48341-5F88-475C-A90B-09FEF7C9373D}"/>
    <cellStyle name="SAPBEXHLevel0X 4 4 2 4" xfId="8741" xr:uid="{6373D9DE-C3B1-4FB5-9AA5-32997810C81C}"/>
    <cellStyle name="SAPBEXHLevel0X 4 4 2 5" xfId="4895" xr:uid="{807D85F1-B21F-4B79-9E1C-BA93D22FC5D5}"/>
    <cellStyle name="SAPBEXHLevel0X 4 4 2 6" xfId="12522" xr:uid="{6900D009-8289-4F9F-9192-0C97C2F65E14}"/>
    <cellStyle name="SAPBEXHLevel0X 4 4 3" xfId="3039" xr:uid="{AAD7097E-69D0-4518-BE74-1E2A8FFB35A3}"/>
    <cellStyle name="SAPBEXHLevel0X 4 4 3 2" xfId="7280" xr:uid="{839D906E-2253-497A-8C29-0CE3E8F05704}"/>
    <cellStyle name="SAPBEXHLevel0X 4 4 3 3" xfId="11189" xr:uid="{69CB165E-1496-4C42-8010-C6B0B739564C}"/>
    <cellStyle name="SAPBEXHLevel0X 4 4 3 4" xfId="10021" xr:uid="{2322FE20-01B8-4D0B-B66D-22E3773AF768}"/>
    <cellStyle name="SAPBEXHLevel0X 4 4 4" xfId="5982" xr:uid="{1E1FD7EA-7AAE-4081-A8CB-7645D3F43260}"/>
    <cellStyle name="SAPBEXHLevel0X 4 4 5" xfId="8740" xr:uid="{4C4B0D71-30B1-4E44-82D2-7E77D660618E}"/>
    <cellStyle name="SAPBEXHLevel0X 4 4 6" xfId="4894" xr:uid="{E6B321F7-B8C3-4BAF-953F-DCB7AF87F23D}"/>
    <cellStyle name="SAPBEXHLevel0X 4 4 7" xfId="12523" xr:uid="{CC821CDC-9443-4A3F-BB29-68277B01523D}"/>
    <cellStyle name="SAPBEXHLevel0X 4 5" xfId="1722" xr:uid="{18ADB8C0-E00F-4967-B9AE-A0BF7E0E8FCC}"/>
    <cellStyle name="SAPBEXHLevel0X 4 5 2" xfId="1723" xr:uid="{04AEDFED-9D43-45AC-96D2-5BA9FD9556E3}"/>
    <cellStyle name="SAPBEXHLevel0X 4 5 2 2" xfId="3042" xr:uid="{0805EAD5-CC09-48B3-A030-53D053910DAF}"/>
    <cellStyle name="SAPBEXHLevel0X 4 5 2 2 2" xfId="7283" xr:uid="{F4C5BC36-E948-431A-8DC6-83BCB1F91094}"/>
    <cellStyle name="SAPBEXHLevel0X 4 5 2 2 3" xfId="11192" xr:uid="{4C5233EF-7190-4050-8269-8FD30658E751}"/>
    <cellStyle name="SAPBEXHLevel0X 4 5 2 2 4" xfId="13555" xr:uid="{9D18D5A3-B54D-46D0-A8BC-9FF89122BA95}"/>
    <cellStyle name="SAPBEXHLevel0X 4 5 2 3" xfId="5985" xr:uid="{301A49F1-DE33-4EA6-B70C-6596DBBAEC3B}"/>
    <cellStyle name="SAPBEXHLevel0X 4 5 2 4" xfId="8743" xr:uid="{5DDABC68-4C4C-4355-A749-969566CE8647}"/>
    <cellStyle name="SAPBEXHLevel0X 4 5 2 5" xfId="4897" xr:uid="{D866EC6D-8B7D-40DD-826F-62EF97DC223A}"/>
    <cellStyle name="SAPBEXHLevel0X 4 5 2 6" xfId="13997" xr:uid="{D455BA83-7A89-4242-882D-E29B8FA0726D}"/>
    <cellStyle name="SAPBEXHLevel0X 4 5 3" xfId="3041" xr:uid="{52553BA3-B73A-4127-BD89-6BC83E537A35}"/>
    <cellStyle name="SAPBEXHLevel0X 4 5 3 2" xfId="7282" xr:uid="{4132393C-5756-4E03-85AA-0B216B6AC5C0}"/>
    <cellStyle name="SAPBEXHLevel0X 4 5 3 3" xfId="11191" xr:uid="{12FA6975-7967-42A7-881F-9B500D206819}"/>
    <cellStyle name="SAPBEXHLevel0X 4 5 3 4" xfId="9464" xr:uid="{3D1F57E5-7C0B-4C76-8DAA-ED6D214172CE}"/>
    <cellStyle name="SAPBEXHLevel0X 4 5 4" xfId="5984" xr:uid="{9C2F06D2-1246-4ABD-842A-5745965BF191}"/>
    <cellStyle name="SAPBEXHLevel0X 4 5 5" xfId="8742" xr:uid="{B6730182-85F3-49DA-82E9-D1091D0C631B}"/>
    <cellStyle name="SAPBEXHLevel0X 4 5 6" xfId="4896" xr:uid="{28FB25A9-E6E3-45EE-A27E-F6910F02CE52}"/>
    <cellStyle name="SAPBEXHLevel0X 4 5 7" xfId="13251" xr:uid="{8A62EB11-270E-4572-82B3-E5AAEBB61C91}"/>
    <cellStyle name="SAPBEXHLevel0X 4 6" xfId="1724" xr:uid="{83FFCAF6-D43D-4884-8D43-FDD41011C556}"/>
    <cellStyle name="SAPBEXHLevel0X 4 6 2" xfId="1725" xr:uid="{705284F2-3531-4604-A706-78C36C83618A}"/>
    <cellStyle name="SAPBEXHLevel0X 4 6 2 2" xfId="3044" xr:uid="{F3D82692-F220-4049-AAB1-F77948BD5E07}"/>
    <cellStyle name="SAPBEXHLevel0X 4 6 2 2 2" xfId="7285" xr:uid="{D34F7436-A93E-4CFD-9628-69DACEE3159F}"/>
    <cellStyle name="SAPBEXHLevel0X 4 6 2 2 3" xfId="11194" xr:uid="{B216F481-498A-4FDE-9AB1-826D2D052F39}"/>
    <cellStyle name="SAPBEXHLevel0X 4 6 2 2 4" xfId="4421" xr:uid="{C4A5F545-5D1B-4555-8132-863795AF03CE}"/>
    <cellStyle name="SAPBEXHLevel0X 4 6 2 3" xfId="5987" xr:uid="{71F31619-12CF-45D2-8629-642518EF6E6A}"/>
    <cellStyle name="SAPBEXHLevel0X 4 6 2 4" xfId="8745" xr:uid="{1088B98F-4599-44AD-9A9F-77D591963D92}"/>
    <cellStyle name="SAPBEXHLevel0X 4 6 2 5" xfId="4899" xr:uid="{2D940419-F2D3-4323-BC9E-DC810825734B}"/>
    <cellStyle name="SAPBEXHLevel0X 4 6 2 6" xfId="13252" xr:uid="{43AEC21A-976B-49DD-8A71-0C9EDBE35E60}"/>
    <cellStyle name="SAPBEXHLevel0X 4 6 3" xfId="3043" xr:uid="{418515B1-3BAC-4779-9CCE-76BFD05EC971}"/>
    <cellStyle name="SAPBEXHLevel0X 4 6 3 2" xfId="7284" xr:uid="{7F6206AC-CF93-4AEE-A026-0F845997CAF0}"/>
    <cellStyle name="SAPBEXHLevel0X 4 6 3 3" xfId="11193" xr:uid="{3E8BB668-2853-40D3-9A4C-EE422C19BCBA}"/>
    <cellStyle name="SAPBEXHLevel0X 4 6 3 4" xfId="6807" xr:uid="{14C45F41-61A1-4026-AFCB-1024660A677F}"/>
    <cellStyle name="SAPBEXHLevel0X 4 6 4" xfId="5986" xr:uid="{355AEB15-A1F9-4A08-A469-04E100EAED33}"/>
    <cellStyle name="SAPBEXHLevel0X 4 6 5" xfId="8744" xr:uid="{628A0F3B-4118-4641-8815-AE6DE039CDC5}"/>
    <cellStyle name="SAPBEXHLevel0X 4 6 6" xfId="4898" xr:uid="{AFE264D2-8A16-42CC-8B6E-572DE23EC33B}"/>
    <cellStyle name="SAPBEXHLevel0X 4 6 7" xfId="13905" xr:uid="{C2F35CE7-D8BC-45AD-BF09-7707E745EB2D}"/>
    <cellStyle name="SAPBEXHLevel0X 4 7" xfId="1726" xr:uid="{A108CA2E-F273-42E4-AAF4-E1B37182D3D9}"/>
    <cellStyle name="SAPBEXHLevel0X 4 7 2" xfId="1727" xr:uid="{9AB16E1F-0B0E-4639-8950-5FD1A9799E47}"/>
    <cellStyle name="SAPBEXHLevel0X 4 7 2 2" xfId="3046" xr:uid="{A72076C8-DA21-4764-9AA0-DA636F4DA321}"/>
    <cellStyle name="SAPBEXHLevel0X 4 7 2 2 2" xfId="7287" xr:uid="{FDDBB0FA-3E79-4988-AC10-4CD3844C33B1}"/>
    <cellStyle name="SAPBEXHLevel0X 4 7 2 2 3" xfId="11196" xr:uid="{A188716E-410B-4A8B-8BD1-518FAE97504A}"/>
    <cellStyle name="SAPBEXHLevel0X 4 7 2 2 4" xfId="10121" xr:uid="{EC5A56A4-5109-4963-920A-D39C6E1034C1}"/>
    <cellStyle name="SAPBEXHLevel0X 4 7 2 3" xfId="5989" xr:uid="{6AEB55A3-F8C2-4F07-AE1B-FE39DCC02DC7}"/>
    <cellStyle name="SAPBEXHLevel0X 4 7 2 4" xfId="8747" xr:uid="{E9D80504-948D-4901-A007-23C25AD69DDD}"/>
    <cellStyle name="SAPBEXHLevel0X 4 7 2 5" xfId="4901" xr:uid="{35BBF000-7CA0-443D-A7A3-214D93CE32F0}"/>
    <cellStyle name="SAPBEXHLevel0X 4 7 2 6" xfId="12520" xr:uid="{14A5F1ED-7E0E-411E-861D-A87BC62A7DE9}"/>
    <cellStyle name="SAPBEXHLevel0X 4 7 3" xfId="3045" xr:uid="{9812B5FD-A412-4390-A8E8-F5A1A37204C9}"/>
    <cellStyle name="SAPBEXHLevel0X 4 7 3 2" xfId="7286" xr:uid="{212C4016-4163-4C53-A946-B055B1BBBDFD}"/>
    <cellStyle name="SAPBEXHLevel0X 4 7 3 3" xfId="11195" xr:uid="{100DBC82-B1BE-40E1-A57F-3CF3B753C930}"/>
    <cellStyle name="SAPBEXHLevel0X 4 7 3 4" xfId="12271" xr:uid="{6F94CCA0-4EDA-42EA-AD81-8ED04416C7D0}"/>
    <cellStyle name="SAPBEXHLevel0X 4 7 4" xfId="5988" xr:uid="{781B8971-ECA2-427D-B75A-0F7685E4F915}"/>
    <cellStyle name="SAPBEXHLevel0X 4 7 5" xfId="8746" xr:uid="{9E856E2F-6CE4-4230-B00B-742A49A1A6FC}"/>
    <cellStyle name="SAPBEXHLevel0X 4 7 6" xfId="4900" xr:uid="{E0E943EC-61A3-48C0-9C02-4A4659F55FC1}"/>
    <cellStyle name="SAPBEXHLevel0X 4 7 7" xfId="12521" xr:uid="{4EB21FBE-939F-4286-8F3E-687A0259CE5B}"/>
    <cellStyle name="SAPBEXHLevel0X 4 8" xfId="1728" xr:uid="{BADDB7AF-5009-495B-A420-E57F4202F5AD}"/>
    <cellStyle name="SAPBEXHLevel0X 4 8 2" xfId="3047" xr:uid="{0E505964-521B-46DA-94F6-1DF1067580BF}"/>
    <cellStyle name="SAPBEXHLevel0X 4 8 2 2" xfId="7288" xr:uid="{EF5FD13B-DD29-4241-8F0F-B923DD119692}"/>
    <cellStyle name="SAPBEXHLevel0X 4 8 2 3" xfId="11197" xr:uid="{255FBD14-3F89-40C3-B2B9-5124BE975741}"/>
    <cellStyle name="SAPBEXHLevel0X 4 8 2 4" xfId="10120" xr:uid="{039D74DA-990B-4A57-ABF8-D4AD8A82F752}"/>
    <cellStyle name="SAPBEXHLevel0X 4 8 3" xfId="5990" xr:uid="{587E7968-2A64-455E-945C-049B4641AE99}"/>
    <cellStyle name="SAPBEXHLevel0X 4 8 4" xfId="8748" xr:uid="{93DA1718-46D6-4EA8-BA41-4E1091A3D5C4}"/>
    <cellStyle name="SAPBEXHLevel0X 4 8 5" xfId="7999" xr:uid="{C8CC6FF6-45F2-4B37-81C6-9F53B52FE045}"/>
    <cellStyle name="SAPBEXHLevel0X 4 8 6" xfId="13249" xr:uid="{14D3C563-BEFF-4946-A539-6EA1A30624B0}"/>
    <cellStyle name="SAPBEXHLevel0X 4 9" xfId="1729" xr:uid="{3F354969-5192-4BEF-A91F-3CBD509A53AA}"/>
    <cellStyle name="SAPBEXHLevel0X 4 9 2" xfId="3048" xr:uid="{1986D68A-36C2-449E-809C-823CA59F0944}"/>
    <cellStyle name="SAPBEXHLevel0X 4 9 2 2" xfId="7289" xr:uid="{73948CCF-8DF5-49F6-8C37-2CCAD837922B}"/>
    <cellStyle name="SAPBEXHLevel0X 4 9 2 3" xfId="11198" xr:uid="{A059E506-52EF-4843-B85F-5BAAD3AAEE61}"/>
    <cellStyle name="SAPBEXHLevel0X 4 9 2 4" xfId="12788" xr:uid="{318940E0-7081-4A2F-B3C7-941BD2B18E18}"/>
    <cellStyle name="SAPBEXHLevel0X 4 9 3" xfId="5991" xr:uid="{25C4FD39-1FE5-4396-8C6B-EEC83C304FC5}"/>
    <cellStyle name="SAPBEXHLevel0X 4 9 4" xfId="8749" xr:uid="{99C9FDEE-A39A-4F98-931D-C0F620BD4B75}"/>
    <cellStyle name="SAPBEXHLevel0X 4 9 5" xfId="4902" xr:uid="{912E2E2A-817E-4A6C-A314-126544CB5427}"/>
    <cellStyle name="SAPBEXHLevel0X 4 9 6" xfId="13996" xr:uid="{9AEFCC94-2366-4E91-A401-DD1C326EC781}"/>
    <cellStyle name="SAPBEXHLevel0X 5" xfId="169" xr:uid="{375B9ECC-82D7-4D31-93A6-4DD451A7BD7D}"/>
    <cellStyle name="SAPBEXHLevel0X 5 10" xfId="1730" xr:uid="{4FD5FDE2-E3B1-4DEA-BE7C-4A40F5CE0A33}"/>
    <cellStyle name="SAPBEXHLevel0X 5 10 2" xfId="3049" xr:uid="{B616E31F-A330-4E38-89D1-1008536CA5FF}"/>
    <cellStyle name="SAPBEXHLevel0X 5 10 2 2" xfId="7290" xr:uid="{0E79F37D-E0BC-41EE-8A50-1A1BE9171148}"/>
    <cellStyle name="SAPBEXHLevel0X 5 10 2 3" xfId="11199" xr:uid="{0DEA6254-02CD-43D7-AA4E-7D4DAF167A79}"/>
    <cellStyle name="SAPBEXHLevel0X 5 10 2 4" xfId="10019" xr:uid="{5E5C0446-765F-45EE-8D4F-66BDA7E16841}"/>
    <cellStyle name="SAPBEXHLevel0X 5 10 3" xfId="5992" xr:uid="{305A7DC9-0536-42D7-8D97-2B766BADA582}"/>
    <cellStyle name="SAPBEXHLevel0X 5 10 4" xfId="8750" xr:uid="{BE37BDB9-26F9-42B3-8727-9A7F7067399D}"/>
    <cellStyle name="SAPBEXHLevel0X 5 10 5" xfId="4903" xr:uid="{BCDE2169-E62F-4234-A844-FE50D1B88917}"/>
    <cellStyle name="SAPBEXHLevel0X 5 10 6" xfId="13904" xr:uid="{38A79192-8822-4AE8-8AC4-058C930FFCA8}"/>
    <cellStyle name="SAPBEXHLevel0X 5 11" xfId="1731" xr:uid="{27C4ACC7-46E1-4880-88AD-3B17149D1C52}"/>
    <cellStyle name="SAPBEXHLevel0X 5 11 2" xfId="3050" xr:uid="{5938ABB3-3C33-43D9-9CE0-EB1E927E215B}"/>
    <cellStyle name="SAPBEXHLevel0X 5 11 2 2" xfId="7291" xr:uid="{EB25A173-B294-4200-841D-51B63A91B055}"/>
    <cellStyle name="SAPBEXHLevel0X 5 11 2 3" xfId="11200" xr:uid="{CAD9B66A-46FD-42DB-BF8D-08C0EACB0431}"/>
    <cellStyle name="SAPBEXHLevel0X 5 11 2 4" xfId="10018" xr:uid="{02A48ECE-9EEF-42E9-9333-760B9C9AC6DB}"/>
    <cellStyle name="SAPBEXHLevel0X 5 11 3" xfId="5993" xr:uid="{4603E3D4-EEC9-4E51-9617-C87BA274B510}"/>
    <cellStyle name="SAPBEXHLevel0X 5 11 4" xfId="8751" xr:uid="{14059163-DBB0-4D5E-9B11-B81BC7F16DC7}"/>
    <cellStyle name="SAPBEXHLevel0X 5 11 5" xfId="4904" xr:uid="{D9156C60-50E1-4734-AE58-FC0AADBA3987}"/>
    <cellStyle name="SAPBEXHLevel0X 5 11 6" xfId="13250" xr:uid="{48F52185-D93C-4C8C-B6EC-053772D69FFE}"/>
    <cellStyle name="SAPBEXHLevel0X 5 12" xfId="1732" xr:uid="{40091B5F-C622-4E96-8C0B-CE16AA6FB5CA}"/>
    <cellStyle name="SAPBEXHLevel0X 5 12 2" xfId="3051" xr:uid="{CECDFF42-3905-4BF2-8DA0-9427DEFA2065}"/>
    <cellStyle name="SAPBEXHLevel0X 5 12 2 2" xfId="7292" xr:uid="{A11389BA-AD8B-4DF4-BF6E-E47759B3DF11}"/>
    <cellStyle name="SAPBEXHLevel0X 5 12 2 3" xfId="11201" xr:uid="{4274C789-9180-42A9-A5F9-A7E963E0360A}"/>
    <cellStyle name="SAPBEXHLevel0X 5 12 2 4" xfId="10017" xr:uid="{7195612F-E8D1-4173-B9F2-E1465E969AB1}"/>
    <cellStyle name="SAPBEXHLevel0X 5 12 3" xfId="5994" xr:uid="{20A8E6BF-25CF-47B9-8CD2-2D2473693600}"/>
    <cellStyle name="SAPBEXHLevel0X 5 12 4" xfId="8752" xr:uid="{0D7527DF-6766-45BC-980E-BBED0862806D}"/>
    <cellStyle name="SAPBEXHLevel0X 5 12 5" xfId="4905" xr:uid="{D28CB454-9645-4530-9C85-AB461D0C6006}"/>
    <cellStyle name="SAPBEXHLevel0X 5 12 6" xfId="12519" xr:uid="{EAA5D01E-8332-4BCF-9B62-3C5033EABD39}"/>
    <cellStyle name="SAPBEXHLevel0X 5 13" xfId="1733" xr:uid="{EF61F7BA-35B0-4903-BE3F-293B4661DEEB}"/>
    <cellStyle name="SAPBEXHLevel0X 5 13 2" xfId="3052" xr:uid="{7D99ACDE-EF3D-4C98-8EAA-806C913906B9}"/>
    <cellStyle name="SAPBEXHLevel0X 5 13 2 2" xfId="7293" xr:uid="{8B6AF839-4B46-4AC5-A0B5-526881A858C1}"/>
    <cellStyle name="SAPBEXHLevel0X 5 13 2 3" xfId="11202" xr:uid="{F52C8B23-9A03-46DA-8D18-27DE1D0AB9F3}"/>
    <cellStyle name="SAPBEXHLevel0X 5 13 2 4" xfId="12266" xr:uid="{8D313A06-D75F-4DFA-826E-0F91AFC90B0D}"/>
    <cellStyle name="SAPBEXHLevel0X 5 13 3" xfId="5995" xr:uid="{8BF469D9-3D69-40CE-A0FF-71B4BEA5CB3E}"/>
    <cellStyle name="SAPBEXHLevel0X 5 13 4" xfId="8753" xr:uid="{24C7F57E-5921-44CC-A9CC-5884A18AD975}"/>
    <cellStyle name="SAPBEXHLevel0X 5 13 5" xfId="4906" xr:uid="{FD64E777-C8F1-463E-A3FA-71122F7B2774}"/>
    <cellStyle name="SAPBEXHLevel0X 5 13 6" xfId="12518" xr:uid="{5D5C641E-4936-4535-9D25-95BC72C7FABF}"/>
    <cellStyle name="SAPBEXHLevel0X 5 14" xfId="1734" xr:uid="{277A45BE-A3E1-41A0-B746-7E254FBF02A4}"/>
    <cellStyle name="SAPBEXHLevel0X 5 14 2" xfId="3053" xr:uid="{D3B4F2D9-8637-49F9-B34C-3CD8BA09CCD9}"/>
    <cellStyle name="SAPBEXHLevel0X 5 14 2 2" xfId="7294" xr:uid="{AAEEC336-73CE-453C-A159-7BE773297AF4}"/>
    <cellStyle name="SAPBEXHLevel0X 5 14 2 3" xfId="11203" xr:uid="{0377CDEC-D87B-404F-BE8C-C115CEAB7D7E}"/>
    <cellStyle name="SAPBEXHLevel0X 5 14 2 4" xfId="8061" xr:uid="{1414B17E-336E-4281-B4B4-96C28D5A5798}"/>
    <cellStyle name="SAPBEXHLevel0X 5 14 3" xfId="5996" xr:uid="{D54B4E70-DABD-40F6-9992-49118B633D2F}"/>
    <cellStyle name="SAPBEXHLevel0X 5 14 4" xfId="8754" xr:uid="{2128003A-753D-4789-9C73-E67063B91653}"/>
    <cellStyle name="SAPBEXHLevel0X 5 14 5" xfId="4907" xr:uid="{E5DB545B-36A4-480D-8776-489BE6F12E64}"/>
    <cellStyle name="SAPBEXHLevel0X 5 14 6" xfId="13247" xr:uid="{60A24887-1D69-4CFA-A4F5-9A5DFA7D595A}"/>
    <cellStyle name="SAPBEXHLevel0X 5 15" xfId="1735" xr:uid="{736F8DD3-7CDF-4A5D-B39A-6E2112CF08F3}"/>
    <cellStyle name="SAPBEXHLevel0X 5 15 2" xfId="3054" xr:uid="{F94D17C9-9047-433F-BE03-12747E17D309}"/>
    <cellStyle name="SAPBEXHLevel0X 5 15 2 2" xfId="7295" xr:uid="{8E278BC3-CAED-43E3-BB35-5379472F3034}"/>
    <cellStyle name="SAPBEXHLevel0X 5 15 2 3" xfId="11204" xr:uid="{EDE6D76B-EAE8-4DA1-B2C7-80E306AC52D2}"/>
    <cellStyle name="SAPBEXHLevel0X 5 15 2 4" xfId="10119" xr:uid="{955D353F-62BD-40A9-A91A-F0C2FCA029E3}"/>
    <cellStyle name="SAPBEXHLevel0X 5 15 3" xfId="5997" xr:uid="{25399C83-C2F0-4D1B-9726-480042992E97}"/>
    <cellStyle name="SAPBEXHLevel0X 5 15 4" xfId="8755" xr:uid="{31B94623-E160-4796-A5C7-A8149140D5DE}"/>
    <cellStyle name="SAPBEXHLevel0X 5 15 5" xfId="5338" xr:uid="{1019A6B9-CD83-417C-9FC4-508093BFB507}"/>
    <cellStyle name="SAPBEXHLevel0X 5 15 6" xfId="13995" xr:uid="{1530057E-D4F4-4C3F-8F71-E7082190EB19}"/>
    <cellStyle name="SAPBEXHLevel0X 5 16" xfId="1736" xr:uid="{C6934FFC-8D4C-4E19-84A3-90F078BB59A9}"/>
    <cellStyle name="SAPBEXHLevel0X 5 16 2" xfId="3055" xr:uid="{16162B98-9519-47D8-8D19-0385584AAE77}"/>
    <cellStyle name="SAPBEXHLevel0X 5 16 2 2" xfId="7296" xr:uid="{3713CC67-DE45-4130-A3DA-08E918C49073}"/>
    <cellStyle name="SAPBEXHLevel0X 5 16 2 3" xfId="11205" xr:uid="{F09525BC-0A5E-460D-833B-5328D9F20F88}"/>
    <cellStyle name="SAPBEXHLevel0X 5 16 2 4" xfId="10118" xr:uid="{8A7171A2-9CA1-4D32-B413-D05E5D4245AF}"/>
    <cellStyle name="SAPBEXHLevel0X 5 16 3" xfId="5998" xr:uid="{DA75FABF-D547-42F1-81C0-EE63660161F6}"/>
    <cellStyle name="SAPBEXHLevel0X 5 16 4" xfId="8756" xr:uid="{D8317F43-9112-4ED9-858D-F532A4E0D2CE}"/>
    <cellStyle name="SAPBEXHLevel0X 5 16 5" xfId="10937" xr:uid="{3DAD45CC-1467-4BDC-AFF2-9129E392E1E0}"/>
    <cellStyle name="SAPBEXHLevel0X 5 16 6" xfId="13903" xr:uid="{2A473D9E-170F-432F-A9E3-E17E3D1EB4E7}"/>
    <cellStyle name="SAPBEXHLevel0X 5 17" xfId="4199" xr:uid="{7288F711-995F-4415-8108-5F311DD06F0E}"/>
    <cellStyle name="SAPBEXHLevel0X 5 17 2" xfId="8434" xr:uid="{5155EFE3-56A6-457A-8E4B-F9676084A4E6}"/>
    <cellStyle name="SAPBEXHLevel0X 5 17 3" xfId="12308" xr:uid="{3039FA96-045D-4180-A924-52881CAB4C0D}"/>
    <cellStyle name="SAPBEXHLevel0X 5 17 4" xfId="12027" xr:uid="{1A44632A-961C-41EA-9914-70AF6A5EDC0D}"/>
    <cellStyle name="SAPBEXHLevel0X 5 18" xfId="2484" xr:uid="{6E19A390-9441-4107-BAD6-46252420DE5C}"/>
    <cellStyle name="SAPBEXHLevel0X 5 18 2" xfId="6725" xr:uid="{225A89F2-895F-4847-94D7-04CD2BD09653}"/>
    <cellStyle name="SAPBEXHLevel0X 5 18 3" xfId="10459" xr:uid="{3FB4F59D-98CD-4430-8D60-64A454A24F14}"/>
    <cellStyle name="SAPBEXHLevel0X 5 18 4" xfId="13018" xr:uid="{F5D36F1E-89BA-43BC-A9CD-C8EC64C97524}"/>
    <cellStyle name="SAPBEXHLevel0X 5 19" xfId="4491" xr:uid="{3C2AABAE-E23C-4436-824B-D75AD95EF94A}"/>
    <cellStyle name="SAPBEXHLevel0X 5 2" xfId="1737" xr:uid="{91F431E9-422B-4B65-9D04-8373164D85D7}"/>
    <cellStyle name="SAPBEXHLevel0X 5 2 2" xfId="1738" xr:uid="{51FA2A42-CFAD-4BA4-9CA3-B8516D71382D}"/>
    <cellStyle name="SAPBEXHLevel0X 5 2 2 2" xfId="3057" xr:uid="{9B44F270-581A-4A4B-BDD6-5DDDBEC8482F}"/>
    <cellStyle name="SAPBEXHLevel0X 5 2 2 2 2" xfId="7298" xr:uid="{1008ACAF-202E-47DE-92CD-EBEC03ABD43D}"/>
    <cellStyle name="SAPBEXHLevel0X 5 2 2 2 3" xfId="11207" xr:uid="{E10609DD-8022-4728-BEB9-7F426F539EB1}"/>
    <cellStyle name="SAPBEXHLevel0X 5 2 2 2 4" xfId="9471" xr:uid="{A8D1CDD7-6FB6-4B62-9179-D2B34D650B6D}"/>
    <cellStyle name="SAPBEXHLevel0X 5 2 2 3" xfId="6000" xr:uid="{0C61D766-030D-4114-9243-45488D885D11}"/>
    <cellStyle name="SAPBEXHLevel0X 5 2 2 4" xfId="8758" xr:uid="{977BE948-E1E4-4131-A115-07D097512A25}"/>
    <cellStyle name="SAPBEXHLevel0X 5 2 2 5" xfId="6630" xr:uid="{27CE1023-3A39-4C0B-BB3A-DBCFD4136450}"/>
    <cellStyle name="SAPBEXHLevel0X 5 2 2 6" xfId="12517" xr:uid="{7E5B046D-4D98-428F-B7E4-D6C739BF7BB7}"/>
    <cellStyle name="SAPBEXHLevel0X 5 2 3" xfId="3056" xr:uid="{6AF1206D-6A43-49FF-90AB-033735A7871B}"/>
    <cellStyle name="SAPBEXHLevel0X 5 2 3 2" xfId="7297" xr:uid="{4B8C2495-432C-4498-A756-227662791478}"/>
    <cellStyle name="SAPBEXHLevel0X 5 2 3 3" xfId="11206" xr:uid="{42F1867D-D863-49BD-BC77-8061F1742B88}"/>
    <cellStyle name="SAPBEXHLevel0X 5 2 3 4" xfId="12272" xr:uid="{FCFEB5B7-0F60-4006-B1E6-63D9F10AD957}"/>
    <cellStyle name="SAPBEXHLevel0X 5 2 4" xfId="5999" xr:uid="{9A0F85DB-1F48-43AE-9C97-05981A2FD2C1}"/>
    <cellStyle name="SAPBEXHLevel0X 5 2 5" xfId="8757" xr:uid="{D14579A7-D6A9-4ECA-BF21-6791F4EB97B5}"/>
    <cellStyle name="SAPBEXHLevel0X 5 2 6" xfId="5339" xr:uid="{23589E93-75B3-4D5D-9411-EF35530792FB}"/>
    <cellStyle name="SAPBEXHLevel0X 5 2 7" xfId="13248" xr:uid="{95C59298-8FDB-458D-B7BC-2336C45BCEB8}"/>
    <cellStyle name="SAPBEXHLevel0X 5 20" xfId="5085" xr:uid="{923AC8A8-5927-445E-BF54-EB47AC4F2FB6}"/>
    <cellStyle name="SAPBEXHLevel0X 5 21" xfId="10320" xr:uid="{B2E8BAD6-19B6-407A-9992-26D8CCE5187D}"/>
    <cellStyle name="SAPBEXHLevel0X 5 22" xfId="12756" xr:uid="{2FCB2A5A-7B60-490F-8225-E0BA4FBFBD9B}"/>
    <cellStyle name="SAPBEXHLevel0X 5 3" xfId="1739" xr:uid="{21ED2BEE-CF8E-4D80-B333-07B9A46A5704}"/>
    <cellStyle name="SAPBEXHLevel0X 5 3 2" xfId="1740" xr:uid="{334F70E4-B8C8-42E1-B970-DFDE8C3D5A33}"/>
    <cellStyle name="SAPBEXHLevel0X 5 3 2 2" xfId="3059" xr:uid="{7B1C475F-5FC9-44AD-843A-6FA85EDC935D}"/>
    <cellStyle name="SAPBEXHLevel0X 5 3 2 2 2" xfId="7300" xr:uid="{928780D1-43B9-468F-A635-78DE84C645A8}"/>
    <cellStyle name="SAPBEXHLevel0X 5 3 2 2 3" xfId="11209" xr:uid="{7C2214EC-958A-46A4-BCB6-109ACA6FD062}"/>
    <cellStyle name="SAPBEXHLevel0X 5 3 2 2 4" xfId="10891" xr:uid="{44E16C1E-B659-4F81-9B85-37B4D465594F}"/>
    <cellStyle name="SAPBEXHLevel0X 5 3 2 3" xfId="6002" xr:uid="{A55CD0D3-7011-46D4-AED5-513E18BA109D}"/>
    <cellStyle name="SAPBEXHLevel0X 5 3 2 4" xfId="8760" xr:uid="{844019E5-85E5-4663-AC21-3EB9A4B27EA0}"/>
    <cellStyle name="SAPBEXHLevel0X 5 3 2 5" xfId="5340" xr:uid="{034CF098-14C0-4BF2-B238-12EEEE87C1CD}"/>
    <cellStyle name="SAPBEXHLevel0X 5 3 2 6" xfId="13246" xr:uid="{A5630436-9237-47AB-AAA4-57B5E9F0CF4B}"/>
    <cellStyle name="SAPBEXHLevel0X 5 3 3" xfId="3058" xr:uid="{450B1ADA-D04B-4C30-BB5F-8EEF503F28CE}"/>
    <cellStyle name="SAPBEXHLevel0X 5 3 3 2" xfId="7299" xr:uid="{5CD0B95B-084D-4EB0-9CF3-5FCC3EE5947B}"/>
    <cellStyle name="SAPBEXHLevel0X 5 3 3 3" xfId="11208" xr:uid="{EC791CFB-B227-47EA-9B2F-82D7D35FC1B5}"/>
    <cellStyle name="SAPBEXHLevel0X 5 3 3 4" xfId="11901" xr:uid="{2C234854-11F7-424A-87CD-1A394D33601E}"/>
    <cellStyle name="SAPBEXHLevel0X 5 3 4" xfId="6001" xr:uid="{7C241496-0454-408F-B7F2-B9E8380BB312}"/>
    <cellStyle name="SAPBEXHLevel0X 5 3 5" xfId="8759" xr:uid="{6A48651A-94B9-461C-B9FA-07BC1A53EB8E}"/>
    <cellStyle name="SAPBEXHLevel0X 5 3 6" xfId="22" xr:uid="{1A90A840-3959-40C0-A1D8-44DDDF253B19}"/>
    <cellStyle name="SAPBEXHLevel0X 5 3 7" xfId="12516" xr:uid="{B828047B-EC37-45B4-B379-FEC76238DC5D}"/>
    <cellStyle name="SAPBEXHLevel0X 5 4" xfId="1741" xr:uid="{C3E5A518-C1EE-4BD6-8BE0-C03EAB8FA7B6}"/>
    <cellStyle name="SAPBEXHLevel0X 5 4 2" xfId="1742" xr:uid="{2F4A84F0-F61A-4AFF-8BE5-41D4AA7C1B67}"/>
    <cellStyle name="SAPBEXHLevel0X 5 4 2 2" xfId="3061" xr:uid="{C84947B6-D09D-44B2-85BD-17EB567F9666}"/>
    <cellStyle name="SAPBEXHLevel0X 5 4 2 2 2" xfId="7302" xr:uid="{65DF5B25-C628-465F-BA1C-5B762371776A}"/>
    <cellStyle name="SAPBEXHLevel0X 5 4 2 2 3" xfId="11211" xr:uid="{94037865-FAAE-4220-A2B5-8042AD26D93A}"/>
    <cellStyle name="SAPBEXHLevel0X 5 4 2 2 4" xfId="10116" xr:uid="{8E26031E-A19D-485D-A9F0-1806C506AA4F}"/>
    <cellStyle name="SAPBEXHLevel0X 5 4 2 3" xfId="6004" xr:uid="{85A63F36-362F-45DB-8CA9-A57CCCF192EF}"/>
    <cellStyle name="SAPBEXHLevel0X 5 4 2 4" xfId="8762" xr:uid="{31622B99-398C-410E-AB31-CC7EA3BAA459}"/>
    <cellStyle name="SAPBEXHLevel0X 5 4 2 5" xfId="5341" xr:uid="{6D54DEF8-A56C-4C1B-B451-F44AA24160F8}"/>
    <cellStyle name="SAPBEXHLevel0X 5 4 2 6" xfId="13245" xr:uid="{A24A7DC4-123C-45C0-AF4A-D7F4AA7568DF}"/>
    <cellStyle name="SAPBEXHLevel0X 5 4 3" xfId="3060" xr:uid="{5E102819-97A2-4A69-8DCE-BBAF561F5BAE}"/>
    <cellStyle name="SAPBEXHLevel0X 5 4 3 2" xfId="7301" xr:uid="{CB686F1D-9C88-4092-9A22-1BC608D9B36E}"/>
    <cellStyle name="SAPBEXHLevel0X 5 4 3 3" xfId="11210" xr:uid="{3EC2BF28-1882-46EB-8275-F1BE749E7491}"/>
    <cellStyle name="SAPBEXHLevel0X 5 4 3 4" xfId="10117" xr:uid="{E98D5064-6A65-487D-BCCA-44B85865BE6D}"/>
    <cellStyle name="SAPBEXHLevel0X 5 4 4" xfId="6003" xr:uid="{9D6A2BF1-10AB-42A9-A63D-818FC6B98CAF}"/>
    <cellStyle name="SAPBEXHLevel0X 5 4 5" xfId="8761" xr:uid="{D7B7EB3F-A56D-4D2D-BDF4-03534C6CE7C8}"/>
    <cellStyle name="SAPBEXHLevel0X 5 4 6" xfId="26" xr:uid="{62688445-1E31-4F24-A886-25EC8CD472F0}"/>
    <cellStyle name="SAPBEXHLevel0X 5 4 7" xfId="12515" xr:uid="{94BB020C-8AC8-4CC5-9E76-1B512A8EB687}"/>
    <cellStyle name="SAPBEXHLevel0X 5 5" xfId="1743" xr:uid="{0BB0795B-263E-464A-9F91-D05AF5D150A5}"/>
    <cellStyle name="SAPBEXHLevel0X 5 5 2" xfId="1744" xr:uid="{D3771DA3-C712-4A92-8BE2-E8DA9A8F8755}"/>
    <cellStyle name="SAPBEXHLevel0X 5 5 2 2" xfId="3063" xr:uid="{63DA0FDB-3BA1-4406-807B-DDF03311DD2C}"/>
    <cellStyle name="SAPBEXHLevel0X 5 5 2 2 2" xfId="7304" xr:uid="{4EB1156D-FDF5-4E9D-AB83-0601BF57FAF5}"/>
    <cellStyle name="SAPBEXHLevel0X 5 5 2 2 3" xfId="11213" xr:uid="{E8BBEB1B-4EAE-4A30-834B-427E2D4F0C12}"/>
    <cellStyle name="SAPBEXHLevel0X 5 5 2 2 4" xfId="10115" xr:uid="{C28D9BA4-9ACF-4D22-B448-40038C666D98}"/>
    <cellStyle name="SAPBEXHLevel0X 5 5 2 3" xfId="6006" xr:uid="{D2CF8979-4A09-4983-9A0F-F924C689C937}"/>
    <cellStyle name="SAPBEXHLevel0X 5 5 2 4" xfId="8764" xr:uid="{6C084B28-507E-444B-BEB5-025EEC57BD76}"/>
    <cellStyle name="SAPBEXHLevel0X 5 5 2 5" xfId="5342" xr:uid="{226EB0B7-499C-465F-B8FD-9B1D458E2D4E}"/>
    <cellStyle name="SAPBEXHLevel0X 5 5 2 6" xfId="13243" xr:uid="{9AFDE50C-B45D-41BE-A9FE-06DEC5736B78}"/>
    <cellStyle name="SAPBEXHLevel0X 5 5 3" xfId="3062" xr:uid="{806457B2-AD46-4C00-96D9-240D2AEAEA46}"/>
    <cellStyle name="SAPBEXHLevel0X 5 5 3 2" xfId="7303" xr:uid="{F5B63C90-D068-4D14-A290-BEE0ADD683D4}"/>
    <cellStyle name="SAPBEXHLevel0X 5 5 3 3" xfId="11212" xr:uid="{5CCA81F1-0FF4-4095-987F-9266D7842766}"/>
    <cellStyle name="SAPBEXHLevel0X 5 5 3 4" xfId="10341" xr:uid="{7FA40C6D-3512-4CF0-A07D-CD371D75A975}"/>
    <cellStyle name="SAPBEXHLevel0X 5 5 4" xfId="6005" xr:uid="{ADF13DF5-D3E5-47EB-A68D-86525B14413B}"/>
    <cellStyle name="SAPBEXHLevel0X 5 5 5" xfId="8763" xr:uid="{5B61FE6A-9821-4D6D-9E0C-276D6AD686F3}"/>
    <cellStyle name="SAPBEXHLevel0X 5 5 6" xfId="4757" xr:uid="{6D1295D1-AE96-4A58-8199-EBB8A8A2C0A6}"/>
    <cellStyle name="SAPBEXHLevel0X 5 5 7" xfId="12514" xr:uid="{9023404B-F409-46F7-8F37-D00097F22620}"/>
    <cellStyle name="SAPBEXHLevel0X 5 6" xfId="1745" xr:uid="{F9261C50-537F-41B8-853D-700AE6B52210}"/>
    <cellStyle name="SAPBEXHLevel0X 5 6 2" xfId="1746" xr:uid="{DF556132-610B-408E-B8E6-CE7AD5E60309}"/>
    <cellStyle name="SAPBEXHLevel0X 5 6 2 2" xfId="3065" xr:uid="{BFFEFBF4-A090-4AF9-AB53-A82F4384CA20}"/>
    <cellStyle name="SAPBEXHLevel0X 5 6 2 2 2" xfId="7306" xr:uid="{0B965D2A-A5B9-4DA4-B38E-D6F1740D3ACF}"/>
    <cellStyle name="SAPBEXHLevel0X 5 6 2 2 3" xfId="11215" xr:uid="{DBB57627-6658-4F38-9B63-2999786865AC}"/>
    <cellStyle name="SAPBEXHLevel0X 5 6 2 2 4" xfId="10467" xr:uid="{939D6EE6-AD6F-45A4-AB6B-18DCD006C141}"/>
    <cellStyle name="SAPBEXHLevel0X 5 6 2 3" xfId="6008" xr:uid="{F9B9DE38-A640-4F48-946E-D4AAE544C76A}"/>
    <cellStyle name="SAPBEXHLevel0X 5 6 2 4" xfId="8766" xr:uid="{A62D4E81-402C-44AC-B7DA-9E6ED770AC51}"/>
    <cellStyle name="SAPBEXHLevel0X 5 6 2 5" xfId="5344" xr:uid="{89A54A6A-C108-4144-8AC8-0663CF1BB6AB}"/>
    <cellStyle name="SAPBEXHLevel0X 5 6 2 6" xfId="12513" xr:uid="{92DC8CE0-E34A-45F3-8EBE-A1B33E5686F1}"/>
    <cellStyle name="SAPBEXHLevel0X 5 6 3" xfId="3064" xr:uid="{091A8D8D-AB1F-4328-9CE6-C30BC054FE00}"/>
    <cellStyle name="SAPBEXHLevel0X 5 6 3 2" xfId="7305" xr:uid="{D8A35571-D300-4189-A853-A836AAA01575}"/>
    <cellStyle name="SAPBEXHLevel0X 5 6 3 3" xfId="11214" xr:uid="{17D1EEF6-4255-4CAF-813C-57D46F5B4B1B}"/>
    <cellStyle name="SAPBEXHLevel0X 5 6 3 4" xfId="10114" xr:uid="{E398FE1A-518F-4083-A6E7-CA6919AEDC20}"/>
    <cellStyle name="SAPBEXHLevel0X 5 6 4" xfId="6007" xr:uid="{EF55659B-ED51-4CA1-B476-ABD701AA7AEF}"/>
    <cellStyle name="SAPBEXHLevel0X 5 6 5" xfId="8765" xr:uid="{69DA91AB-78FE-4182-BC28-2E282098895E}"/>
    <cellStyle name="SAPBEXHLevel0X 5 6 6" xfId="5343" xr:uid="{F9ED65BC-266B-41A1-93AC-CC601B837E29}"/>
    <cellStyle name="SAPBEXHLevel0X 5 6 7" xfId="13244" xr:uid="{DA0C9D24-74E2-41A0-8B9C-363ADCB97230}"/>
    <cellStyle name="SAPBEXHLevel0X 5 7" xfId="1747" xr:uid="{593F612E-C640-4E90-B353-5BF42398591E}"/>
    <cellStyle name="SAPBEXHLevel0X 5 7 2" xfId="1748" xr:uid="{05CBA7B2-762D-47F9-B771-009EA73791FA}"/>
    <cellStyle name="SAPBEXHLevel0X 5 7 2 2" xfId="3067" xr:uid="{B7373B02-C77C-4972-920D-F30B4B518696}"/>
    <cellStyle name="SAPBEXHLevel0X 5 7 2 2 2" xfId="7308" xr:uid="{935A5523-E9A8-448B-84E8-02DCEDC15F9D}"/>
    <cellStyle name="SAPBEXHLevel0X 5 7 2 2 3" xfId="11217" xr:uid="{BB403708-E32A-4F67-BBFA-7D7EE062C1C5}"/>
    <cellStyle name="SAPBEXHLevel0X 5 7 2 2 4" xfId="8063" xr:uid="{3AE54B86-F632-43B9-8DB0-4ECA3D31114E}"/>
    <cellStyle name="SAPBEXHLevel0X 5 7 2 3" xfId="6010" xr:uid="{B64B531C-FB02-4602-B61E-85DE4E18B6F8}"/>
    <cellStyle name="SAPBEXHLevel0X 5 7 2 4" xfId="8768" xr:uid="{59A14A02-05BB-4F05-9859-CEFC8AA3EBAE}"/>
    <cellStyle name="SAPBEXHLevel0X 5 7 2 5" xfId="10764" xr:uid="{F588F3E3-6FC3-4D14-8EC5-63D5EA25DAA4}"/>
    <cellStyle name="SAPBEXHLevel0X 5 7 2 6" xfId="13241" xr:uid="{897A532D-0B14-42FF-A2CD-AAC8E50F25A7}"/>
    <cellStyle name="SAPBEXHLevel0X 5 7 3" xfId="3066" xr:uid="{B8F5D502-20A2-41CF-8390-835D93C41E3D}"/>
    <cellStyle name="SAPBEXHLevel0X 5 7 3 2" xfId="7307" xr:uid="{28C2EBCD-B90F-4B1C-8963-2681BB1830E0}"/>
    <cellStyle name="SAPBEXHLevel0X 5 7 3 3" xfId="11216" xr:uid="{2580CC06-931A-423C-85F1-AF8337515184}"/>
    <cellStyle name="SAPBEXHLevel0X 5 7 3 4" xfId="10113" xr:uid="{29FCFE59-08B3-4615-8497-8053F0082E54}"/>
    <cellStyle name="SAPBEXHLevel0X 5 7 4" xfId="6009" xr:uid="{DEE842C7-834A-4FAF-A64A-EBAA59156E1F}"/>
    <cellStyle name="SAPBEXHLevel0X 5 7 5" xfId="8767" xr:uid="{0BAE83FD-5857-4368-A5E9-7977DA940EF5}"/>
    <cellStyle name="SAPBEXHLevel0X 5 7 6" xfId="4758" xr:uid="{2F1D5D2C-B501-47A5-A0B6-88E10B1412A8}"/>
    <cellStyle name="SAPBEXHLevel0X 5 7 7" xfId="12512" xr:uid="{CE5CF636-9AF8-41F6-AE19-DD148EE0C7E7}"/>
    <cellStyle name="SAPBEXHLevel0X 5 8" xfId="1749" xr:uid="{42838F1C-861E-496B-A585-169134579A33}"/>
    <cellStyle name="SAPBEXHLevel0X 5 8 2" xfId="3068" xr:uid="{066EF69D-ACEF-4451-8445-E8F09828FF31}"/>
    <cellStyle name="SAPBEXHLevel0X 5 8 2 2" xfId="7309" xr:uid="{A04E683B-F9C4-4E43-9AEC-CDF5CD74A3FF}"/>
    <cellStyle name="SAPBEXHLevel0X 5 8 2 3" xfId="11218" xr:uid="{009D37AF-0086-4124-9A33-F0BE0FFADC33}"/>
    <cellStyle name="SAPBEXHLevel0X 5 8 2 4" xfId="10112" xr:uid="{3675B638-53EE-4448-B2B4-ABC74CD97FF3}"/>
    <cellStyle name="SAPBEXHLevel0X 5 8 3" xfId="6011" xr:uid="{B1EC16E0-D63E-4F26-850A-DB7B4F36884A}"/>
    <cellStyle name="SAPBEXHLevel0X 5 8 4" xfId="8769" xr:uid="{2A6E45FA-8F15-4AE7-9C34-70BC61DBEF43}"/>
    <cellStyle name="SAPBEXHLevel0X 5 8 5" xfId="4759" xr:uid="{D62A99DD-22DE-4CD3-B89F-2EB4A7B80232}"/>
    <cellStyle name="SAPBEXHLevel0X 5 8 6" xfId="13242" xr:uid="{D38F6612-0932-4B89-94F3-851048C62DBA}"/>
    <cellStyle name="SAPBEXHLevel0X 5 9" xfId="1750" xr:uid="{AD6E8527-3076-4E5D-8447-2BC92FAA7EC5}"/>
    <cellStyle name="SAPBEXHLevel0X 5 9 2" xfId="3069" xr:uid="{659CD176-9745-47E6-B4F8-0075D15E8A9D}"/>
    <cellStyle name="SAPBEXHLevel0X 5 9 2 2" xfId="7310" xr:uid="{ADD27181-A7ED-45FB-B6AE-618C322F5563}"/>
    <cellStyle name="SAPBEXHLevel0X 5 9 2 3" xfId="11219" xr:uid="{DCAD021F-679E-4583-8065-8F53E999EBE9}"/>
    <cellStyle name="SAPBEXHLevel0X 5 9 2 4" xfId="12780" xr:uid="{1CA874C1-79DC-458A-91D3-F89571F0C206}"/>
    <cellStyle name="SAPBEXHLevel0X 5 9 3" xfId="6012" xr:uid="{E65D92CE-42B8-4C72-A621-8D6875677D00}"/>
    <cellStyle name="SAPBEXHLevel0X 5 9 4" xfId="8770" xr:uid="{93569FD4-8EE1-4ED5-B921-CFFBADC18FBF}"/>
    <cellStyle name="SAPBEXHLevel0X 5 9 5" xfId="5349" xr:uid="{F89F3307-73E8-40F1-A60F-686F45D69B46}"/>
    <cellStyle name="SAPBEXHLevel0X 5 9 6" xfId="12511" xr:uid="{5D80DD99-3404-4E43-AF24-293AAA916747}"/>
    <cellStyle name="SAPBEXHLevel0X 6" xfId="1751" xr:uid="{36434F83-8418-4D18-BC67-AC5DEAF6B97B}"/>
    <cellStyle name="SAPBEXHLevel0X 6 2" xfId="1752" xr:uid="{7759FC4D-4DF3-4EE1-9B26-A935D0B3F847}"/>
    <cellStyle name="SAPBEXHLevel0X 6 2 2" xfId="3071" xr:uid="{22D17EC6-A6CC-4170-9E5E-BB3AC288345F}"/>
    <cellStyle name="SAPBEXHLevel0X 6 2 2 2" xfId="7312" xr:uid="{BF539ACD-4943-48C7-A2BD-313B6D28E3A2}"/>
    <cellStyle name="SAPBEXHLevel0X 6 2 2 3" xfId="11221" xr:uid="{34497BC8-5DBE-4B6E-A7AD-E1FE35249CD5}"/>
    <cellStyle name="SAPBEXHLevel0X 6 2 2 4" xfId="10111" xr:uid="{C68FA45F-EDD1-4B82-BB16-93941DFF8DE1}"/>
    <cellStyle name="SAPBEXHLevel0X 6 2 3" xfId="6014" xr:uid="{497F8A63-4F6C-4C8D-A369-D71AAEF4BACA}"/>
    <cellStyle name="SAPBEXHLevel0X 6 2 4" xfId="8772" xr:uid="{9585280B-EAB0-40BB-BB06-6FC63B4900A6}"/>
    <cellStyle name="SAPBEXHLevel0X 6 2 5" xfId="5346" xr:uid="{4696D973-8413-4ABD-9A99-391625EA39C2}"/>
    <cellStyle name="SAPBEXHLevel0X 6 2 6" xfId="13239" xr:uid="{F8779C62-F7DB-46C1-A9AC-BD75BDC385C7}"/>
    <cellStyle name="SAPBEXHLevel0X 6 3" xfId="3070" xr:uid="{B850489B-00F1-4DC3-ACB3-88EC7D962AFC}"/>
    <cellStyle name="SAPBEXHLevel0X 6 3 2" xfId="7311" xr:uid="{703677D2-EB07-45AE-AFFE-5C7EAAE0C78F}"/>
    <cellStyle name="SAPBEXHLevel0X 6 3 3" xfId="11220" xr:uid="{4731285C-553D-421E-9A1C-698C069EF9FB}"/>
    <cellStyle name="SAPBEXHLevel0X 6 3 4" xfId="12783" xr:uid="{B9C0B716-9D93-40E8-8A6F-47328AF746AB}"/>
    <cellStyle name="SAPBEXHLevel0X 6 4" xfId="6013" xr:uid="{12450F00-75D9-4899-88CE-F0AFC952ABA3}"/>
    <cellStyle name="SAPBEXHLevel0X 6 5" xfId="8771" xr:uid="{EF293E61-3E7D-46FA-88FE-0DC86C7F1152}"/>
    <cellStyle name="SAPBEXHLevel0X 6 6" xfId="5345" xr:uid="{55AF8988-5AE8-4210-A208-17E13D70A98B}"/>
    <cellStyle name="SAPBEXHLevel0X 6 7" xfId="12510" xr:uid="{640699BF-1E8A-45C8-A32E-1BDCA73257C0}"/>
    <cellStyle name="SAPBEXHLevel0X 7" xfId="1753" xr:uid="{FD6B8747-4E82-4928-95B0-F94902DB8A8D}"/>
    <cellStyle name="SAPBEXHLevel0X 7 2" xfId="1754" xr:uid="{2E46D286-4C47-4641-A2C3-121BD876443A}"/>
    <cellStyle name="SAPBEXHLevel0X 7 2 2" xfId="3073" xr:uid="{C78EFAA9-1AB3-4A57-8625-D6E7F29EE371}"/>
    <cellStyle name="SAPBEXHLevel0X 7 2 2 2" xfId="7314" xr:uid="{BCD215BC-8E9C-485F-8843-8F06744DFC58}"/>
    <cellStyle name="SAPBEXHLevel0X 7 2 2 3" xfId="11223" xr:uid="{D01AA736-F0BD-4323-B006-697F736F506F}"/>
    <cellStyle name="SAPBEXHLevel0X 7 2 2 4" xfId="12773" xr:uid="{CCAA9D33-CB38-4BC2-9935-3C7B75D65DFB}"/>
    <cellStyle name="SAPBEXHLevel0X 7 2 3" xfId="6016" xr:uid="{C681FFE6-E53D-4665-A9BA-5CE1F2F92C1D}"/>
    <cellStyle name="SAPBEXHLevel0X 7 2 4" xfId="8774" xr:uid="{7E965D69-5B05-4501-8BFD-E225177611F1}"/>
    <cellStyle name="SAPBEXHLevel0X 7 2 5" xfId="5348" xr:uid="{E2F833F2-D50F-4DC0-B270-B246FD3E869C}"/>
    <cellStyle name="SAPBEXHLevel0X 7 2 6" xfId="12509" xr:uid="{85B02829-D601-44ED-9811-78D220F4FF9E}"/>
    <cellStyle name="SAPBEXHLevel0X 7 3" xfId="3072" xr:uid="{816CACE5-7D6C-4D6F-AF84-29CD57467E38}"/>
    <cellStyle name="SAPBEXHLevel0X 7 3 2" xfId="7313" xr:uid="{18850965-EA0F-4F66-9262-947F2FA5A603}"/>
    <cellStyle name="SAPBEXHLevel0X 7 3 3" xfId="11222" xr:uid="{E4EA1650-47FE-4D5B-9EF7-9C355D15A0AE}"/>
    <cellStyle name="SAPBEXHLevel0X 7 3 4" xfId="12777" xr:uid="{8BBA97DB-7C03-472B-90AB-FD26D4E17210}"/>
    <cellStyle name="SAPBEXHLevel0X 7 4" xfId="6015" xr:uid="{782FA177-07B3-4079-9EC6-EC19529F022E}"/>
    <cellStyle name="SAPBEXHLevel0X 7 5" xfId="8773" xr:uid="{11DE994C-D574-470F-9555-2F9F808490C2}"/>
    <cellStyle name="SAPBEXHLevel0X 7 6" xfId="5347" xr:uid="{9B14EB8A-0CFB-4FA8-8EDF-74C6768DBDA2}"/>
    <cellStyle name="SAPBEXHLevel0X 7 7" xfId="13240" xr:uid="{64DEC635-CA7A-424A-A4A6-0BF49E25F1D4}"/>
    <cellStyle name="SAPBEXHLevel0X 8" xfId="1755" xr:uid="{32E76F04-D1E2-4871-B85C-D40AE4B78825}"/>
    <cellStyle name="SAPBEXHLevel0X 8 2" xfId="1756" xr:uid="{E6DA6A24-F310-45C2-91AB-C769509ACDA0}"/>
    <cellStyle name="SAPBEXHLevel0X 8 2 2" xfId="3075" xr:uid="{2DC1094E-6F94-4DE3-BE4E-D2EC2D38FA3C}"/>
    <cellStyle name="SAPBEXHLevel0X 8 2 2 2" xfId="7316" xr:uid="{0227A618-0545-451A-91EB-83CE11799035}"/>
    <cellStyle name="SAPBEXHLevel0X 8 2 2 3" xfId="11225" xr:uid="{EBF36336-C365-44C7-ACFC-F12CB8EE2C52}"/>
    <cellStyle name="SAPBEXHLevel0X 8 2 2 4" xfId="10364" xr:uid="{7A980BD3-A2EB-43AE-9477-45A8A8A25AF0}"/>
    <cellStyle name="SAPBEXHLevel0X 8 2 3" xfId="6018" xr:uid="{E38819A0-67F6-47F5-BE36-3D74E2D20CEF}"/>
    <cellStyle name="SAPBEXHLevel0X 8 2 4" xfId="8776" xr:uid="{BA081232-9C95-4473-BED4-D91C607F2A90}"/>
    <cellStyle name="SAPBEXHLevel0X 8 2 5" xfId="4362" xr:uid="{BACD284F-52A9-4E83-9032-BE2E28DDCAC3}"/>
    <cellStyle name="SAPBEXHLevel0X 8 2 6" xfId="13237" xr:uid="{1897BA02-4299-40D8-8D1F-2B7F1F976720}"/>
    <cellStyle name="SAPBEXHLevel0X 8 3" xfId="3074" xr:uid="{BAFF2CD0-507B-4338-AC76-FB4D597EE3AA}"/>
    <cellStyle name="SAPBEXHLevel0X 8 3 2" xfId="7315" xr:uid="{72CE6129-2D59-4BCE-AA4F-00854936E74A}"/>
    <cellStyle name="SAPBEXHLevel0X 8 3 3" xfId="11224" xr:uid="{CABC12F0-F475-4B36-9BEA-43C702EEFF87}"/>
    <cellStyle name="SAPBEXHLevel0X 8 3 4" xfId="12772" xr:uid="{8494605C-BDD4-4A7F-98B9-30510B685AA7}"/>
    <cellStyle name="SAPBEXHLevel0X 8 4" xfId="6017" xr:uid="{4C7ACF0D-4C47-4DDA-AF13-D6900ED5F9F9}"/>
    <cellStyle name="SAPBEXHLevel0X 8 5" xfId="8775" xr:uid="{E042226A-AAA0-4EE6-B8D0-6297BB46C683}"/>
    <cellStyle name="SAPBEXHLevel0X 8 6" xfId="10765" xr:uid="{858E3EAA-1780-4D6E-B1E7-DE64B8AD0BD6}"/>
    <cellStyle name="SAPBEXHLevel0X 8 7" xfId="12508" xr:uid="{881F91E6-540C-4BB0-8C5E-FD2A9E16B4FE}"/>
    <cellStyle name="SAPBEXHLevel0X 9" xfId="1757" xr:uid="{CC3A182F-95DB-41AE-9614-4E0E94E55A35}"/>
    <cellStyle name="SAPBEXHLevel0X 9 2" xfId="1758" xr:uid="{BB91DF4C-15F4-40BB-9A7A-13A25F6CA30D}"/>
    <cellStyle name="SAPBEXHLevel0X 9 2 2" xfId="3077" xr:uid="{21B5C336-4812-41E9-BF88-353EBBB8B9E7}"/>
    <cellStyle name="SAPBEXHLevel0X 9 2 2 2" xfId="7318" xr:uid="{A146C4D8-5437-4B03-AE08-044D72E89B00}"/>
    <cellStyle name="SAPBEXHLevel0X 9 2 2 3" xfId="11227" xr:uid="{60B52E3A-2D40-4912-80D0-B401BA0F131A}"/>
    <cellStyle name="SAPBEXHLevel0X 9 2 2 4" xfId="10015" xr:uid="{89AC1CCF-FBBD-4C91-B9C8-0B9B97944777}"/>
    <cellStyle name="SAPBEXHLevel0X 9 2 3" xfId="6020" xr:uid="{B7A420CC-E4B2-4707-AF5F-FB1992A39B60}"/>
    <cellStyle name="SAPBEXHLevel0X 9 2 4" xfId="8778" xr:uid="{3AA8732A-5D75-407A-9362-DD83768C9270}"/>
    <cellStyle name="SAPBEXHLevel0X 9 2 5" xfId="4760" xr:uid="{36F3BA5E-88A8-4D3A-9675-3F90A1F7D71E}"/>
    <cellStyle name="SAPBEXHLevel0X 9 2 6" xfId="12507" xr:uid="{B2FC9F65-310D-48C9-960C-D5DC4C804FD2}"/>
    <cellStyle name="SAPBEXHLevel0X 9 3" xfId="3076" xr:uid="{36383CBD-FCDB-464B-B87C-54E5256369FE}"/>
    <cellStyle name="SAPBEXHLevel0X 9 3 2" xfId="7317" xr:uid="{6263E966-0741-4836-A534-45A1B5EF4679}"/>
    <cellStyle name="SAPBEXHLevel0X 9 3 3" xfId="11226" xr:uid="{CE80C552-7681-4964-B200-E46966C96F37}"/>
    <cellStyle name="SAPBEXHLevel0X 9 3 4" xfId="10016" xr:uid="{5EE2634A-ABC2-4C1E-83B2-24EE9C60DCE7}"/>
    <cellStyle name="SAPBEXHLevel0X 9 4" xfId="6019" xr:uid="{A7F66CF8-547D-4CA1-88FC-EBCD9369FDCE}"/>
    <cellStyle name="SAPBEXHLevel0X 9 5" xfId="8777" xr:uid="{5CC54BBB-B1EF-4C9C-B7C6-FDC7C7826D02}"/>
    <cellStyle name="SAPBEXHLevel0X 9 6" xfId="4412" xr:uid="{F5C432F7-5FD5-4D49-9861-9F04E8F47DD1}"/>
    <cellStyle name="SAPBEXHLevel0X 9 7" xfId="13238" xr:uid="{CB9A29FC-C73D-4816-A70A-465CCD1CE95C}"/>
    <cellStyle name="SAPBEXHLevel0X_Mesquite Solar 277 MW v1" xfId="1759" xr:uid="{BBC949E8-2830-42F2-AB3F-E65026BA7129}"/>
    <cellStyle name="SAPBEXHLevel1" xfId="170" xr:uid="{F8B4DEE8-9EED-49D4-B01B-7FEB1D8F8271}"/>
    <cellStyle name="SAPBEXHLevel1 10" xfId="1760" xr:uid="{F5FB5885-F613-4BEF-ABE1-2B24D9BFDCC7}"/>
    <cellStyle name="SAPBEXHLevel1 10 2" xfId="1761" xr:uid="{25805904-DB57-41DD-9647-83BED61EF1A3}"/>
    <cellStyle name="SAPBEXHLevel1 10 2 2" xfId="3079" xr:uid="{49E4A44E-4E00-462D-93DB-638B8D95F3EC}"/>
    <cellStyle name="SAPBEXHLevel1 10 2 2 2" xfId="7320" xr:uid="{060D49DE-F3E5-4444-97E7-969980A0974A}"/>
    <cellStyle name="SAPBEXHLevel1 10 2 2 3" xfId="11229" xr:uid="{EDF25236-6023-4CCC-8E38-49082D4C8298}"/>
    <cellStyle name="SAPBEXHLevel1 10 2 2 4" xfId="10109" xr:uid="{47A17E0E-BA46-475F-A930-7986A287612D}"/>
    <cellStyle name="SAPBEXHLevel1 10 2 3" xfId="6022" xr:uid="{D9E9A399-1954-4911-96D9-562CD1E92148}"/>
    <cellStyle name="SAPBEXHLevel1 10 2 4" xfId="8780" xr:uid="{9311606E-0C79-4F89-925E-238A9DDC1E45}"/>
    <cellStyle name="SAPBEXHLevel1 10 2 5" xfId="4762" xr:uid="{DD575C64-2B77-46AD-A3F1-5D42DA7EC9F5}"/>
    <cellStyle name="SAPBEXHLevel1 10 2 6" xfId="13236" xr:uid="{8FFB0564-C30C-40D8-B997-00F19826DC1B}"/>
    <cellStyle name="SAPBEXHLevel1 10 3" xfId="3078" xr:uid="{DCDD88F6-D583-46B2-B9F4-FC1EA5DBACDD}"/>
    <cellStyle name="SAPBEXHLevel1 10 3 2" xfId="7319" xr:uid="{D9E10478-A53B-4831-AB45-0D8F1808FA0E}"/>
    <cellStyle name="SAPBEXHLevel1 10 3 3" xfId="11228" xr:uid="{A0567A5F-5D83-463D-B0AE-9E75B2F40A50}"/>
    <cellStyle name="SAPBEXHLevel1 10 3 4" xfId="10110" xr:uid="{9B61948D-1E8D-452F-AD52-C8171ABFE8BA}"/>
    <cellStyle name="SAPBEXHLevel1 10 4" xfId="6021" xr:uid="{9E6170E8-CCE9-460F-94CA-B27B606B0CEF}"/>
    <cellStyle name="SAPBEXHLevel1 10 5" xfId="8779" xr:uid="{C4760F53-7B2A-4692-8E90-BB16E43D3D38}"/>
    <cellStyle name="SAPBEXHLevel1 10 6" xfId="4761" xr:uid="{D32CB6C6-9AD1-421D-96D9-E2C4281FD11D}"/>
    <cellStyle name="SAPBEXHLevel1 10 7" xfId="13235" xr:uid="{D8243602-C279-46F0-8423-D3B0FB9CC6FF}"/>
    <cellStyle name="SAPBEXHLevel1 11" xfId="1762" xr:uid="{02C93600-6740-4EA7-BFA5-9E95A3BEFE26}"/>
    <cellStyle name="SAPBEXHLevel1 11 2" xfId="1763" xr:uid="{C698A955-EE05-4321-A813-3372DA26D1DC}"/>
    <cellStyle name="SAPBEXHLevel1 11 2 2" xfId="3081" xr:uid="{14BECCDB-1C78-46E4-ABDA-E8A1D2518B4B}"/>
    <cellStyle name="SAPBEXHLevel1 11 2 2 2" xfId="7322" xr:uid="{2874F1C2-4BA8-4D74-9E53-9119A4084908}"/>
    <cellStyle name="SAPBEXHLevel1 11 2 2 3" xfId="11231" xr:uid="{538D3596-D7DB-4ABB-9FE4-97BF78CFF979}"/>
    <cellStyle name="SAPBEXHLevel1 11 2 2 4" xfId="9463" xr:uid="{45A4ABEB-6E24-4097-A0C8-CFE969921805}"/>
    <cellStyle name="SAPBEXHLevel1 11 2 3" xfId="6024" xr:uid="{7B27BE3A-15F0-49C5-B7D9-A7B13CD4FA31}"/>
    <cellStyle name="SAPBEXHLevel1 11 2 4" xfId="8782" xr:uid="{FEA43907-9A90-4CC8-A2A5-A1DEFE99B0C5}"/>
    <cellStyle name="SAPBEXHLevel1 11 2 5" xfId="4764" xr:uid="{E271127E-2C75-4EBA-AC8E-F5A320C0DCE7}"/>
    <cellStyle name="SAPBEXHLevel1 11 2 6" xfId="12505" xr:uid="{7F2A0700-9719-4D11-88BA-9BAE9289917A}"/>
    <cellStyle name="SAPBEXHLevel1 11 3" xfId="3080" xr:uid="{9785704D-6F3C-41BB-9800-9E6FBBB14B15}"/>
    <cellStyle name="SAPBEXHLevel1 11 3 2" xfId="7321" xr:uid="{844977C7-F938-4936-B443-A1A893477F47}"/>
    <cellStyle name="SAPBEXHLevel1 11 3 3" xfId="11230" xr:uid="{659F268E-D670-474E-899D-7A1DC8F2C941}"/>
    <cellStyle name="SAPBEXHLevel1 11 3 4" xfId="10014" xr:uid="{9067AED3-6750-4347-A57E-70150EFD109B}"/>
    <cellStyle name="SAPBEXHLevel1 11 4" xfId="6023" xr:uid="{8A35B793-492E-4F54-9209-F14355B956A5}"/>
    <cellStyle name="SAPBEXHLevel1 11 5" xfId="8781" xr:uid="{97AF7DD4-F6B8-496B-9DA8-0DEDEA309380}"/>
    <cellStyle name="SAPBEXHLevel1 11 6" xfId="4763" xr:uid="{087FCCC8-34AB-434B-B796-B420BF20EBA1}"/>
    <cellStyle name="SAPBEXHLevel1 11 7" xfId="12506" xr:uid="{D094A06B-9D41-4071-BFDE-BCD491697107}"/>
    <cellStyle name="SAPBEXHLevel1 11_48MW CMSI CAPEX Budget rev 11Jun10-rev16b (Updated Forecast cash flow)" xfId="1764" xr:uid="{676D9429-7E41-46DF-A4AC-ED5EA2869843}"/>
    <cellStyle name="SAPBEXHLevel1 12" xfId="1765" xr:uid="{5A3A83EF-5E96-42D8-A22F-C3D7B0A714E7}"/>
    <cellStyle name="SAPBEXHLevel1 12 2" xfId="3082" xr:uid="{D96FC7CC-8495-48F5-9BA8-226E89CCFF79}"/>
    <cellStyle name="SAPBEXHLevel1 12 2 2" xfId="7323" xr:uid="{65FF28BE-DF0E-49AB-9FAF-86BC0C2006E1}"/>
    <cellStyle name="SAPBEXHLevel1 12 2 3" xfId="11232" xr:uid="{940038A5-D0FB-4FB0-A621-A4D66FE9EE85}"/>
    <cellStyle name="SAPBEXHLevel1 12 2 4" xfId="9747" xr:uid="{856B4F81-70D6-44A8-ABEE-F636B5C7C350}"/>
    <cellStyle name="SAPBEXHLevel1 12 3" xfId="6025" xr:uid="{49C7AF43-A805-4D58-A689-A4EC079EC441}"/>
    <cellStyle name="SAPBEXHLevel1 12 4" xfId="8783" xr:uid="{EC3C0025-5811-40EC-B1BC-6A7736927CEE}"/>
    <cellStyle name="SAPBEXHLevel1 12 5" xfId="4765" xr:uid="{D6E4838D-41DB-43D8-838D-1D137C70C8E3}"/>
    <cellStyle name="SAPBEXHLevel1 12 6" xfId="13234" xr:uid="{D61C8846-B42E-46E6-BAA0-0D9A425AECE7}"/>
    <cellStyle name="SAPBEXHLevel1 13" xfId="1766" xr:uid="{6A65ACF0-0850-47D5-9EB0-5627549F3F46}"/>
    <cellStyle name="SAPBEXHLevel1 13 2" xfId="3083" xr:uid="{02B6D248-6915-4C14-AE4B-AD427EBE09B0}"/>
    <cellStyle name="SAPBEXHLevel1 13 2 2" xfId="7324" xr:uid="{43EA99E2-6AB0-4268-8382-DFBF7EA88D0C}"/>
    <cellStyle name="SAPBEXHLevel1 13 2 3" xfId="11233" xr:uid="{7441AAF2-8944-45BD-8BFE-80B1DF90D027}"/>
    <cellStyle name="SAPBEXHLevel1 13 2 4" xfId="9744" xr:uid="{41EFE026-380B-4CF3-8B19-59BD1B85F983}"/>
    <cellStyle name="SAPBEXHLevel1 13 3" xfId="6026" xr:uid="{8FCE28BD-A13E-40E1-9B16-A7FF6D0A2A09}"/>
    <cellStyle name="SAPBEXHLevel1 13 4" xfId="8784" xr:uid="{D26E4147-0C4B-429F-B586-40D5E55C319A}"/>
    <cellStyle name="SAPBEXHLevel1 13 5" xfId="4766" xr:uid="{28EC593D-E9A1-4C4F-82D5-6867896A15F5}"/>
    <cellStyle name="SAPBEXHLevel1 13 6" xfId="12504" xr:uid="{875EB571-B72D-436D-B907-51FFE5889BCE}"/>
    <cellStyle name="SAPBEXHLevel1 14" xfId="1767" xr:uid="{51E83F94-687B-46E6-B284-76E61D8B3C01}"/>
    <cellStyle name="SAPBEXHLevel1 14 2" xfId="3084" xr:uid="{5AB8D50A-B6FD-4FEB-BB9F-AE770F1544C3}"/>
    <cellStyle name="SAPBEXHLevel1 14 2 2" xfId="7325" xr:uid="{539B317F-7659-4FFD-9C2E-C19E614F7B8A}"/>
    <cellStyle name="SAPBEXHLevel1 14 2 3" xfId="11234" xr:uid="{2F2E5F1D-91FB-4E1F-B70A-57BEEA6F5ADD}"/>
    <cellStyle name="SAPBEXHLevel1 14 2 4" xfId="9388" xr:uid="{D77E3CEB-E01D-4697-A04A-7B7B8640C1AF}"/>
    <cellStyle name="SAPBEXHLevel1 14 3" xfId="6027" xr:uid="{ECBEBB7A-DDC8-4CC5-BE5D-41F83690DFF3}"/>
    <cellStyle name="SAPBEXHLevel1 14 4" xfId="8785" xr:uid="{C5E42A7B-D089-4737-BF06-EC61585AF574}"/>
    <cellStyle name="SAPBEXHLevel1 14 5" xfId="4767" xr:uid="{E4B61132-FCA6-452E-8332-3E530762D98D}"/>
    <cellStyle name="SAPBEXHLevel1 14 6" xfId="12503" xr:uid="{D4553519-582C-4C05-8609-26CF5038914D}"/>
    <cellStyle name="SAPBEXHLevel1 15" xfId="1768" xr:uid="{04E86C98-63BA-41EC-8FA5-70963CAE10DB}"/>
    <cellStyle name="SAPBEXHLevel1 15 2" xfId="3085" xr:uid="{5349DA64-ADDC-46B0-BF53-42FC7D681422}"/>
    <cellStyle name="SAPBEXHLevel1 15 2 2" xfId="7326" xr:uid="{ACB10885-1E01-4974-ADB9-CC256C299ECD}"/>
    <cellStyle name="SAPBEXHLevel1 15 2 3" xfId="11235" xr:uid="{64537388-278E-4BF5-AE7D-0DC92EDF20DD}"/>
    <cellStyle name="SAPBEXHLevel1 15 2 4" xfId="9387" xr:uid="{CDE84BE1-C92C-46E1-8EBC-23EDFF5E376F}"/>
    <cellStyle name="SAPBEXHLevel1 15 3" xfId="6028" xr:uid="{438F1924-A2F0-4ACA-A4C2-E98100AE0995}"/>
    <cellStyle name="SAPBEXHLevel1 15 4" xfId="8786" xr:uid="{F64E1CF5-311F-452F-B04C-A1F8C79F78C3}"/>
    <cellStyle name="SAPBEXHLevel1 15 5" xfId="4768" xr:uid="{A8A37566-45B1-4199-886D-05B00CC143AA}"/>
    <cellStyle name="SAPBEXHLevel1 15 6" xfId="12842" xr:uid="{B108A6EC-F6E5-4E4A-BF7E-BDD4AC409527}"/>
    <cellStyle name="SAPBEXHLevel1 16" xfId="1769" xr:uid="{DC12C9E2-E5D2-4B35-98E7-CA0B38AA0F59}"/>
    <cellStyle name="SAPBEXHLevel1 16 2" xfId="3086" xr:uid="{849DB2A4-2AC1-43D7-8C4E-9EA27E41898D}"/>
    <cellStyle name="SAPBEXHLevel1 16 2 2" xfId="7327" xr:uid="{5F536297-D26C-4319-94C0-DEADC0C7FE30}"/>
    <cellStyle name="SAPBEXHLevel1 16 2 3" xfId="11236" xr:uid="{B4C877C4-1C94-44C2-876C-8B594DD2553D}"/>
    <cellStyle name="SAPBEXHLevel1 16 2 4" xfId="9447" xr:uid="{A40C34D9-F5EB-4686-816C-D93781A297E7}"/>
    <cellStyle name="SAPBEXHLevel1 16 3" xfId="6029" xr:uid="{8EB54134-A2C9-4337-BA04-7E4FE89FC221}"/>
    <cellStyle name="SAPBEXHLevel1 16 4" xfId="8787" xr:uid="{E0A2A37F-357A-43AD-A691-CD42564A8553}"/>
    <cellStyle name="SAPBEXHLevel1 16 5" xfId="4769" xr:uid="{ADD80810-C5A8-491E-845C-99FA55338D0D}"/>
    <cellStyle name="SAPBEXHLevel1 16 6" xfId="13994" xr:uid="{215660BB-8C37-4650-8DE5-931B11091437}"/>
    <cellStyle name="SAPBEXHLevel1 17" xfId="1770" xr:uid="{77B013AF-0CCC-44DB-B212-DF33EA8E5215}"/>
    <cellStyle name="SAPBEXHLevel1 17 2" xfId="3087" xr:uid="{8AA55B8C-9965-4F93-92EA-C437B1902124}"/>
    <cellStyle name="SAPBEXHLevel1 17 2 2" xfId="7328" xr:uid="{E72C6BB8-7CC6-4C8A-8B4B-EAA4B8E9FF33}"/>
    <cellStyle name="SAPBEXHLevel1 17 2 3" xfId="11237" xr:uid="{B1386A71-75EB-41E8-B582-C1709ABDE41F}"/>
    <cellStyle name="SAPBEXHLevel1 17 2 4" xfId="9745" xr:uid="{E97231BB-DBA4-4AC5-A53A-EE70D7AC8502}"/>
    <cellStyle name="SAPBEXHLevel1 17 3" xfId="6030" xr:uid="{F4002FF4-39B5-4772-952F-09842F4B60F2}"/>
    <cellStyle name="SAPBEXHLevel1 17 4" xfId="8788" xr:uid="{6AC83400-EFF0-4A26-880D-258BFFD1E516}"/>
    <cellStyle name="SAPBEXHLevel1 17 5" xfId="6646" xr:uid="{1EC70736-8AE0-486D-9194-0C8BC6800247}"/>
    <cellStyle name="SAPBEXHLevel1 17 6" xfId="13902" xr:uid="{2458FB31-65D3-4974-B70F-239888BAE5EE}"/>
    <cellStyle name="SAPBEXHLevel1 18" xfId="1771" xr:uid="{B234E182-5972-4ABA-ACBD-763D16AEBA2D}"/>
    <cellStyle name="SAPBEXHLevel1 18 2" xfId="3088" xr:uid="{4C8022CB-A25B-4260-B092-584D769B446C}"/>
    <cellStyle name="SAPBEXHLevel1 18 2 2" xfId="7329" xr:uid="{39D3FD7D-C387-48F9-AEBA-72297689EDAE}"/>
    <cellStyle name="SAPBEXHLevel1 18 2 3" xfId="11238" xr:uid="{84E617F2-AABC-4B51-80E0-D7856B1BEB0F}"/>
    <cellStyle name="SAPBEXHLevel1 18 2 4" xfId="13506" xr:uid="{D45BDE32-4662-4189-BC78-2FD754D606F0}"/>
    <cellStyle name="SAPBEXHLevel1 18 3" xfId="6031" xr:uid="{295B0D27-CC0A-4B8E-BCF8-31292B99D71B}"/>
    <cellStyle name="SAPBEXHLevel1 18 4" xfId="8789" xr:uid="{36D20BBA-42F3-4A43-AFD8-28F28CF39BA4}"/>
    <cellStyle name="SAPBEXHLevel1 18 5" xfId="4770" xr:uid="{05CFA691-B2B1-41CC-BB9A-4A8ED3232E32}"/>
    <cellStyle name="SAPBEXHLevel1 18 6" xfId="13233" xr:uid="{94332FA2-EF6B-47C3-AC3B-B062AE330B01}"/>
    <cellStyle name="SAPBEXHLevel1 19" xfId="1772" xr:uid="{6D469184-831D-4EF6-839D-17253A05EC5D}"/>
    <cellStyle name="SAPBEXHLevel1 19 2" xfId="3089" xr:uid="{C1BDD7A1-18B1-47CA-B4FA-9610BF8835FE}"/>
    <cellStyle name="SAPBEXHLevel1 19 2 2" xfId="7330" xr:uid="{5DB9E099-5FE7-42A4-8B10-F78D852F4F21}"/>
    <cellStyle name="SAPBEXHLevel1 19 2 3" xfId="11239" xr:uid="{606D2A93-D5FA-443D-9A29-EB8122C278F9}"/>
    <cellStyle name="SAPBEXHLevel1 19 2 4" xfId="9743" xr:uid="{ECC742BF-9C2C-4D85-AAEB-5A121414A714}"/>
    <cellStyle name="SAPBEXHLevel1 19 3" xfId="6032" xr:uid="{1CB0DB4A-F3A1-4B2C-AF46-4BF89AC22C4D}"/>
    <cellStyle name="SAPBEXHLevel1 19 4" xfId="8790" xr:uid="{4DCBFC77-446F-4D3B-8E22-08B6BEA92516}"/>
    <cellStyle name="SAPBEXHLevel1 19 5" xfId="4771" xr:uid="{5A6F2A97-FDE8-4281-9EB8-7C393D8C881D}"/>
    <cellStyle name="SAPBEXHLevel1 19 6" xfId="12502" xr:uid="{768D4BA5-FA87-47BD-A07C-D3121CAE60C9}"/>
    <cellStyle name="SAPBEXHLevel1 2" xfId="171" xr:uid="{1B544CC4-68CE-4C04-9875-3E7906EE0DF4}"/>
    <cellStyle name="SAPBEXHLevel1 2 10" xfId="1773" xr:uid="{E8DB8827-A08B-4ECC-90C0-6A3701711AEE}"/>
    <cellStyle name="SAPBEXHLevel1 2 10 2" xfId="3090" xr:uid="{52DC5F77-DB4A-483D-8169-3DD329CA8D45}"/>
    <cellStyle name="SAPBEXHLevel1 2 10 2 2" xfId="7331" xr:uid="{6D762B70-2487-4362-987A-5853A700E4FF}"/>
    <cellStyle name="SAPBEXHLevel1 2 10 2 3" xfId="11240" xr:uid="{0724D0D7-EE4A-492C-85D8-BEEC52618084}"/>
    <cellStyle name="SAPBEXHLevel1 2 10 2 4" xfId="12180" xr:uid="{129D40D5-D1EE-4D28-B0C3-DEFE0A2F755E}"/>
    <cellStyle name="SAPBEXHLevel1 2 10 3" xfId="6033" xr:uid="{410CB2AD-B46C-4B95-8A3D-A019E038B915}"/>
    <cellStyle name="SAPBEXHLevel1 2 10 4" xfId="8791" xr:uid="{EB0D8ED5-2CE1-40F7-892B-7D2FBD636CC7}"/>
    <cellStyle name="SAPBEXHLevel1 2 10 5" xfId="4772" xr:uid="{341D1069-A44F-4C44-924C-21E2BBA0CBBB}"/>
    <cellStyle name="SAPBEXHLevel1 2 10 6" xfId="13232" xr:uid="{FF3DDFEB-8D31-479F-B3BC-05538522395B}"/>
    <cellStyle name="SAPBEXHLevel1 2 11" xfId="1774" xr:uid="{82F954BE-087E-47F8-B654-B60AD3931E28}"/>
    <cellStyle name="SAPBEXHLevel1 2 11 2" xfId="3091" xr:uid="{D013DFC0-F1EF-4A37-B1FB-F4068F9ED3BF}"/>
    <cellStyle name="SAPBEXHLevel1 2 11 2 2" xfId="7332" xr:uid="{802F7772-6478-48DE-8DC2-AD9D5A1C1C4E}"/>
    <cellStyle name="SAPBEXHLevel1 2 11 2 3" xfId="11241" xr:uid="{7293A325-F102-4679-A2DC-4DFD44859F87}"/>
    <cellStyle name="SAPBEXHLevel1 2 11 2 4" xfId="5397" xr:uid="{1D569F06-A9D0-4933-AA4E-EB2874C8C6C6}"/>
    <cellStyle name="SAPBEXHLevel1 2 11 3" xfId="6034" xr:uid="{CC36C77C-FFD9-465B-970A-30E0E66F96B0}"/>
    <cellStyle name="SAPBEXHLevel1 2 11 4" xfId="8792" xr:uid="{F61BA760-CE6F-4635-840A-1371A13EFF82}"/>
    <cellStyle name="SAPBEXHLevel1 2 11 5" xfId="4773" xr:uid="{C0463C9B-19E9-4101-B2C1-5EBA6ACEDC1E}"/>
    <cellStyle name="SAPBEXHLevel1 2 11 6" xfId="12501" xr:uid="{E41B18D1-6539-43B3-9F71-36A79F7CAA00}"/>
    <cellStyle name="SAPBEXHLevel1 2 12" xfId="1775" xr:uid="{1F9B7790-059A-42CB-BF71-5B68A5AC23FF}"/>
    <cellStyle name="SAPBEXHLevel1 2 12 2" xfId="3092" xr:uid="{321376E9-D3F1-41D8-A1CD-7EE01296ED87}"/>
    <cellStyle name="SAPBEXHLevel1 2 12 2 2" xfId="7333" xr:uid="{D1EC3B2D-D840-4CC2-B6F5-CCCA796A4B8D}"/>
    <cellStyle name="SAPBEXHLevel1 2 12 2 3" xfId="11242" xr:uid="{0CC03DD9-0A4D-4D7D-BFE4-C9F663F29078}"/>
    <cellStyle name="SAPBEXHLevel1 2 12 2 4" xfId="10358" xr:uid="{9A7E5276-56DF-4F26-B40E-F3DA912FF904}"/>
    <cellStyle name="SAPBEXHLevel1 2 12 3" xfId="6035" xr:uid="{21661EDA-F941-4C1B-A690-0A781364A16C}"/>
    <cellStyle name="SAPBEXHLevel1 2 12 4" xfId="8793" xr:uid="{E5D6B851-E0E3-4332-965C-A02EA2526F7D}"/>
    <cellStyle name="SAPBEXHLevel1 2 12 5" xfId="4774" xr:uid="{62AAF75D-C76E-4F67-BA7D-6FBF247A03C6}"/>
    <cellStyle name="SAPBEXHLevel1 2 12 6" xfId="13231" xr:uid="{E117AC23-409C-4EF2-9FD5-EFB154F6AB5E}"/>
    <cellStyle name="SAPBEXHLevel1 2 13" xfId="1776" xr:uid="{DDDFC0AD-7E31-4252-8FAE-6D91A04EFDBE}"/>
    <cellStyle name="SAPBEXHLevel1 2 13 2" xfId="3093" xr:uid="{A3C38CCE-7768-4578-969B-4380A1897146}"/>
    <cellStyle name="SAPBEXHLevel1 2 13 2 2" xfId="7334" xr:uid="{77644B48-06E1-4ACE-B402-739748305838}"/>
    <cellStyle name="SAPBEXHLevel1 2 13 2 3" xfId="11243" xr:uid="{FEDF5631-2E90-419B-9057-D82860574024}"/>
    <cellStyle name="SAPBEXHLevel1 2 13 2 4" xfId="9383" xr:uid="{681C66B4-AE21-400E-A2DB-9737D27FDC94}"/>
    <cellStyle name="SAPBEXHLevel1 2 13 3" xfId="6036" xr:uid="{F38E6E71-2F26-4F3E-A574-A04BF2BE4C19}"/>
    <cellStyle name="SAPBEXHLevel1 2 13 4" xfId="8794" xr:uid="{A8032878-EF38-4293-82AE-531F53367D0D}"/>
    <cellStyle name="SAPBEXHLevel1 2 13 5" xfId="4775" xr:uid="{A975511B-92E9-4CCB-B865-A8B41CB71618}"/>
    <cellStyle name="SAPBEXHLevel1 2 13 6" xfId="12500" xr:uid="{7A9FA58D-1E7B-4517-B48D-321DD4A659CB}"/>
    <cellStyle name="SAPBEXHLevel1 2 14" xfId="1777" xr:uid="{59F1644C-7172-4D73-B7EE-FA07FCF544A9}"/>
    <cellStyle name="SAPBEXHLevel1 2 14 2" xfId="3094" xr:uid="{57662842-DDDC-4145-9EC6-285D5B69C68B}"/>
    <cellStyle name="SAPBEXHLevel1 2 14 2 2" xfId="7335" xr:uid="{C5B2896F-5441-4606-9D60-7A8ABA568241}"/>
    <cellStyle name="SAPBEXHLevel1 2 14 2 3" xfId="11244" xr:uid="{9CDDD8EF-4DE5-432A-99BA-DC58D71AE777}"/>
    <cellStyle name="SAPBEXHLevel1 2 14 2 4" xfId="10013" xr:uid="{ADBA7D9A-B53A-4ACB-A55C-3146AFDC080C}"/>
    <cellStyle name="SAPBEXHLevel1 2 14 3" xfId="6037" xr:uid="{3536D38A-94FC-46EB-8751-0429FFD64B7C}"/>
    <cellStyle name="SAPBEXHLevel1 2 14 4" xfId="8795" xr:uid="{1782E536-38E0-42FB-AE23-6D7E348155BB}"/>
    <cellStyle name="SAPBEXHLevel1 2 14 5" xfId="4776" xr:uid="{6E22B05B-B422-4825-99DC-30B21B203CD9}"/>
    <cellStyle name="SAPBEXHLevel1 2 14 6" xfId="13230" xr:uid="{7F6A3A78-C552-45A0-A41B-7E560117B74B}"/>
    <cellStyle name="SAPBEXHLevel1 2 15" xfId="1778" xr:uid="{3D3BC1B7-8560-48AB-834A-A61A98856ADA}"/>
    <cellStyle name="SAPBEXHLevel1 2 15 2" xfId="3095" xr:uid="{50A8B5E6-2A87-481E-AB48-3537D0FF2F65}"/>
    <cellStyle name="SAPBEXHLevel1 2 15 2 2" xfId="7336" xr:uid="{7BD34D13-B0CE-4F1C-8E1C-3A4325595B50}"/>
    <cellStyle name="SAPBEXHLevel1 2 15 2 3" xfId="11245" xr:uid="{83349D8A-4652-4AE8-A2DE-E42701E9E430}"/>
    <cellStyle name="SAPBEXHLevel1 2 15 2 4" xfId="10012" xr:uid="{85C6407F-ADE8-4F41-91C0-518A9B06F913}"/>
    <cellStyle name="SAPBEXHLevel1 2 15 3" xfId="6038" xr:uid="{A1B65A5C-0085-49A3-872F-87562E83ACD9}"/>
    <cellStyle name="SAPBEXHLevel1 2 15 4" xfId="8796" xr:uid="{144257C2-D102-438F-B1D3-23A5164F60DD}"/>
    <cellStyle name="SAPBEXHLevel1 2 15 5" xfId="10762" xr:uid="{7C0FAD38-6C82-45D0-8CA2-0D1E264DC8D5}"/>
    <cellStyle name="SAPBEXHLevel1 2 15 6" xfId="12499" xr:uid="{09E3546D-6001-4DEE-99A4-664F53582AC3}"/>
    <cellStyle name="SAPBEXHLevel1 2 16" xfId="1779" xr:uid="{1BA4DF88-44B3-4569-B22F-7AD99D9520DB}"/>
    <cellStyle name="SAPBEXHLevel1 2 16 2" xfId="3096" xr:uid="{E888B6E2-DC12-4F8A-9131-66BF637F0E89}"/>
    <cellStyle name="SAPBEXHLevel1 2 16 2 2" xfId="7337" xr:uid="{7D79AECC-9873-4E76-870A-549DFC40A61C}"/>
    <cellStyle name="SAPBEXHLevel1 2 16 2 3" xfId="11246" xr:uid="{66F18BC5-CD29-4209-A503-27FF7F19D407}"/>
    <cellStyle name="SAPBEXHLevel1 2 16 2 4" xfId="10011" xr:uid="{6A3130D6-FB3E-493D-942E-5E7DB466F853}"/>
    <cellStyle name="SAPBEXHLevel1 2 16 3" xfId="6039" xr:uid="{E1324F4B-B660-44F5-A785-E2807FDBA34A}"/>
    <cellStyle name="SAPBEXHLevel1 2 16 4" xfId="8797" xr:uid="{AA5A85D8-3245-4BA6-9D30-D36FD0BAC3F7}"/>
    <cellStyle name="SAPBEXHLevel1 2 16 5" xfId="10763" xr:uid="{1741AC7C-E595-4F0E-A101-D5CB6DE18B43}"/>
    <cellStyle name="SAPBEXHLevel1 2 16 6" xfId="13229" xr:uid="{A90CD85A-2743-47B7-B165-9D1AC896B57A}"/>
    <cellStyle name="SAPBEXHLevel1 2 17" xfId="2547" xr:uid="{D5965182-23ED-4AFE-86B4-6120E2A611DB}"/>
    <cellStyle name="SAPBEXHLevel1 2 17 2" xfId="6788" xr:uid="{972E3911-426A-44BB-8DEA-D4E951808643}"/>
    <cellStyle name="SAPBEXHLevel1 2 17 3" xfId="9513" xr:uid="{1128BF95-0959-45CE-9FAB-CC122770A47E}"/>
    <cellStyle name="SAPBEXHLevel1 2 17 4" xfId="4956" xr:uid="{3F149950-CC65-480A-9B0E-8F0E28625EC2}"/>
    <cellStyle name="SAPBEXHLevel1 2 17 5" xfId="12995" xr:uid="{9E8EEAAB-8C63-45D6-9F34-02849F70651D}"/>
    <cellStyle name="SAPBEXHLevel1 2 18" xfId="4493" xr:uid="{E6E3C5AA-7190-414D-B0E3-59F59096F421}"/>
    <cellStyle name="SAPBEXHLevel1 2 19" xfId="5083" xr:uid="{732276B9-64B9-4345-8118-1CB0588516F9}"/>
    <cellStyle name="SAPBEXHLevel1 2 2" xfId="1780" xr:uid="{BD114F7C-C9C7-478C-884B-E5EEE8796C9D}"/>
    <cellStyle name="SAPBEXHLevel1 2 2 2" xfId="1781" xr:uid="{E36DA82B-783C-43ED-A46B-9B13F1B13011}"/>
    <cellStyle name="SAPBEXHLevel1 2 2 2 2" xfId="3708" xr:uid="{0AF8F18D-3161-4396-8072-9931BDF7FDFE}"/>
    <cellStyle name="SAPBEXHLevel1 2 2 2 2 2" xfId="7949" xr:uid="{57C03F19-772A-4DD7-B482-AA72CCA3AEC7}"/>
    <cellStyle name="SAPBEXHLevel1 2 2 2 2 3" xfId="11853" xr:uid="{B2B65833-883A-4EA6-AEC0-ADCA1A915ABE}"/>
    <cellStyle name="SAPBEXHLevel1 2 2 2 2 4" xfId="13593" xr:uid="{C6A55403-0011-4F46-8594-C4D7BE756281}"/>
    <cellStyle name="SAPBEXHLevel1 2 2 2 3" xfId="3098" xr:uid="{7F22EFD2-BCA1-437B-A402-53128368249D}"/>
    <cellStyle name="SAPBEXHLevel1 2 2 2 3 2" xfId="7339" xr:uid="{1A9026DE-6F0F-4541-8F38-F309767F09B1}"/>
    <cellStyle name="SAPBEXHLevel1 2 2 2 3 3" xfId="11248" xr:uid="{7A883D0F-16F6-4E67-9877-26055F896096}"/>
    <cellStyle name="SAPBEXHLevel1 2 2 2 3 4" xfId="10009" xr:uid="{11EED40B-3214-4662-A970-AD965FEC0747}"/>
    <cellStyle name="SAPBEXHLevel1 2 2 2 4" xfId="6041" xr:uid="{E769B9DA-FCA5-40C9-8E06-979436220DCA}"/>
    <cellStyle name="SAPBEXHLevel1 2 2 2 5" xfId="8799" xr:uid="{52373966-4C84-4650-A8B9-765BF57FD604}"/>
    <cellStyle name="SAPBEXHLevel1 2 2 2 6" xfId="10760" xr:uid="{8E9B487A-DABE-4537-8E29-F176AB204410}"/>
    <cellStyle name="SAPBEXHLevel1 2 2 2 7" xfId="13228" xr:uid="{250B50ED-C85A-47AC-ADCD-3CFB276B7E03}"/>
    <cellStyle name="SAPBEXHLevel1 2 2 3" xfId="3707" xr:uid="{61FFD2DC-7518-4B25-9059-2B4024C022F1}"/>
    <cellStyle name="SAPBEXHLevel1 2 2 3 2" xfId="7948" xr:uid="{E8A5A696-75C0-4B47-ACF6-A52607496291}"/>
    <cellStyle name="SAPBEXHLevel1 2 2 3 3" xfId="11852" xr:uid="{0B02C94D-6DC3-4403-A9F9-7A9232BED643}"/>
    <cellStyle name="SAPBEXHLevel1 2 2 3 4" xfId="13594" xr:uid="{A0E2902B-DA8A-4D8F-8172-B321213E6BEF}"/>
    <cellStyle name="SAPBEXHLevel1 2 2 4" xfId="3097" xr:uid="{4D000432-7D1F-4293-8F9B-14196D32EBF6}"/>
    <cellStyle name="SAPBEXHLevel1 2 2 4 2" xfId="7338" xr:uid="{F6BF1E8E-2C97-423A-835A-CB5E12F29EA8}"/>
    <cellStyle name="SAPBEXHLevel1 2 2 4 3" xfId="11247" xr:uid="{2504AF90-2528-439A-8AD2-7712BBB3E04C}"/>
    <cellStyle name="SAPBEXHLevel1 2 2 4 4" xfId="10010" xr:uid="{D876887E-1844-4587-8257-BCB75908CC38}"/>
    <cellStyle name="SAPBEXHLevel1 2 2 5" xfId="6040" xr:uid="{9439C283-FE3C-4772-8A6D-E462056B0FA9}"/>
    <cellStyle name="SAPBEXHLevel1 2 2 6" xfId="8798" xr:uid="{462ACA3A-9FCE-4A0E-9FD7-6AE38A616900}"/>
    <cellStyle name="SAPBEXHLevel1 2 2 7" xfId="4777" xr:uid="{5EF6D32D-9A49-4530-801A-577021BA30CA}"/>
    <cellStyle name="SAPBEXHLevel1 2 2 8" xfId="12498" xr:uid="{1134DBA2-E4D6-447E-801B-40CFCA67A6C0}"/>
    <cellStyle name="SAPBEXHLevel1 2 20" xfId="10910" xr:uid="{E45C2FB0-2B66-4DB6-BF77-56D7273544E6}"/>
    <cellStyle name="SAPBEXHLevel1 2 21" xfId="14003" xr:uid="{C62B491C-2393-4E0F-AD60-CA2B385C1F54}"/>
    <cellStyle name="SAPBEXHLevel1 2 3" xfId="1782" xr:uid="{23596ADB-7892-44EF-84E0-CB3FF315F4EA}"/>
    <cellStyle name="SAPBEXHLevel1 2 3 2" xfId="1783" xr:uid="{D0D55BE8-0062-46DD-A767-7EE4BFAE007E}"/>
    <cellStyle name="SAPBEXHLevel1 2 3 2 2" xfId="3100" xr:uid="{A20835FF-4C42-4016-98CF-A79FB899A347}"/>
    <cellStyle name="SAPBEXHLevel1 2 3 2 2 2" xfId="7341" xr:uid="{FC171D9D-2525-4EEA-822F-87F286ECDDEB}"/>
    <cellStyle name="SAPBEXHLevel1 2 3 2 2 3" xfId="11250" xr:uid="{8E876512-9574-48EA-A3C1-514AC3028CC1}"/>
    <cellStyle name="SAPBEXHLevel1 2 3 2 2 4" xfId="10357" xr:uid="{D554C0AE-2467-4DD7-8095-244F5336DCF1}"/>
    <cellStyle name="SAPBEXHLevel1 2 3 2 3" xfId="6043" xr:uid="{D011FC3C-9CD0-488C-8188-912C85EFF55F}"/>
    <cellStyle name="SAPBEXHLevel1 2 3 2 4" xfId="8801" xr:uid="{AFFEBBE7-4A81-47F2-B077-7046227113AD}"/>
    <cellStyle name="SAPBEXHLevel1 2 3 2 5" xfId="4778" xr:uid="{1CAE0D89-E0DE-4344-9639-A543021F662C}"/>
    <cellStyle name="SAPBEXHLevel1 2 3 2 6" xfId="13227" xr:uid="{78D58B03-A009-4A08-B279-4488578B8562}"/>
    <cellStyle name="SAPBEXHLevel1 2 3 3" xfId="3099" xr:uid="{3F43510E-C143-496D-A05D-7ED6F061FD55}"/>
    <cellStyle name="SAPBEXHLevel1 2 3 3 2" xfId="7340" xr:uid="{EDCA6B28-A632-438C-919F-F1F41B510B4C}"/>
    <cellStyle name="SAPBEXHLevel1 2 3 3 3" xfId="11249" xr:uid="{5BDD5FBF-5136-4F8D-8A46-650771EEB848}"/>
    <cellStyle name="SAPBEXHLevel1 2 3 3 4" xfId="10008" xr:uid="{DD1A1C58-59FE-4EC6-A6AE-0212D81E9937}"/>
    <cellStyle name="SAPBEXHLevel1 2 3 4" xfId="6042" xr:uid="{C1D69759-9368-42ED-8C84-848413B8E49E}"/>
    <cellStyle name="SAPBEXHLevel1 2 3 5" xfId="8800" xr:uid="{1CE93615-AC31-4455-908C-E53EF33A94D1}"/>
    <cellStyle name="SAPBEXHLevel1 2 3 6" xfId="10761" xr:uid="{AC7AFE09-6488-478A-9F9B-61E27BDD5289}"/>
    <cellStyle name="SAPBEXHLevel1 2 3 7" xfId="12497" xr:uid="{F34C9D05-2A72-4ACE-8593-5E6C60A35895}"/>
    <cellStyle name="SAPBEXHLevel1 2 4" xfId="1784" xr:uid="{C34786CB-FAAC-4DF3-81AE-8EE11B9F6AF7}"/>
    <cellStyle name="SAPBEXHLevel1 2 4 2" xfId="1785" xr:uid="{71D507A0-732C-44AB-A6F5-37BB0BB1CE19}"/>
    <cellStyle name="SAPBEXHLevel1 2 4 2 2" xfId="3102" xr:uid="{A9DD13A3-6B5F-4E83-8652-5B15AD869BC8}"/>
    <cellStyle name="SAPBEXHLevel1 2 4 2 2 2" xfId="7343" xr:uid="{78141155-5CC9-4B8B-A26F-DC77515AF588}"/>
    <cellStyle name="SAPBEXHLevel1 2 4 2 2 3" xfId="11252" xr:uid="{7326CB23-B1A5-4260-9E54-BB8553B95E02}"/>
    <cellStyle name="SAPBEXHLevel1 2 4 2 2 4" xfId="10006" xr:uid="{396F7033-452C-4DF9-A78F-1FD5000016B3}"/>
    <cellStyle name="SAPBEXHLevel1 2 4 2 3" xfId="6045" xr:uid="{C8162640-2010-448E-B7CA-38C3F7E1847A}"/>
    <cellStyle name="SAPBEXHLevel1 2 4 2 4" xfId="8803" xr:uid="{FC8D2814-E99C-4AE3-803A-C55FDA5EDDD0}"/>
    <cellStyle name="SAPBEXHLevel1 2 4 2 5" xfId="10759" xr:uid="{849BEA91-C416-4012-B557-27FBC6D07057}"/>
    <cellStyle name="SAPBEXHLevel1 2 4 2 6" xfId="5406" xr:uid="{970413A1-D553-4EDF-B373-8DE45BC8892E}"/>
    <cellStyle name="SAPBEXHLevel1 2 4 3" xfId="3101" xr:uid="{AF73E439-0DE1-486D-8EE6-FC157D97890A}"/>
    <cellStyle name="SAPBEXHLevel1 2 4 3 2" xfId="7342" xr:uid="{ABD47EF2-4ED2-4F3D-BC48-3A85EB7C189C}"/>
    <cellStyle name="SAPBEXHLevel1 2 4 3 3" xfId="11251" xr:uid="{A805FC3C-B3D7-43D6-9991-4146777212A8}"/>
    <cellStyle name="SAPBEXHLevel1 2 4 3 4" xfId="10007" xr:uid="{3F228405-7BE4-4124-91CE-A7CB4EC91358}"/>
    <cellStyle name="SAPBEXHLevel1 2 4 4" xfId="6044" xr:uid="{18755432-A4A2-4C16-A90A-F328C01B11D3}"/>
    <cellStyle name="SAPBEXHLevel1 2 4 5" xfId="8802" xr:uid="{2AE70455-FC1C-4DA5-BD5D-6D98583DE1CE}"/>
    <cellStyle name="SAPBEXHLevel1 2 4 6" xfId="4779" xr:uid="{B12410C1-ED29-4639-B761-D882E31FBA39}"/>
    <cellStyle name="SAPBEXHLevel1 2 4 7" xfId="12496" xr:uid="{60FEB761-40B1-49D8-A5A3-128733C6560A}"/>
    <cellStyle name="SAPBEXHLevel1 2 5" xfId="1786" xr:uid="{FFD68024-43A8-4763-86BF-2D29BA07CC13}"/>
    <cellStyle name="SAPBEXHLevel1 2 5 2" xfId="1787" xr:uid="{51A70C40-56C2-477E-9F96-AD0B5334577F}"/>
    <cellStyle name="SAPBEXHLevel1 2 5 2 2" xfId="3104" xr:uid="{FECE2769-4F72-4ECE-B7DC-AED13F20EF1A}"/>
    <cellStyle name="SAPBEXHLevel1 2 5 2 2 2" xfId="7345" xr:uid="{AF1AC65E-AB9A-49ED-AE4C-961E779C84B1}"/>
    <cellStyle name="SAPBEXHLevel1 2 5 2 2 3" xfId="11254" xr:uid="{C0826589-8682-4A74-BBF3-DC01277B279B}"/>
    <cellStyle name="SAPBEXHLevel1 2 5 2 2 4" xfId="10418" xr:uid="{E8025ADF-D386-464E-9950-DFD5EE41D77A}"/>
    <cellStyle name="SAPBEXHLevel1 2 5 2 3" xfId="6047" xr:uid="{51A4FDFD-0CC3-4CF0-8439-1AA27EE24878}"/>
    <cellStyle name="SAPBEXHLevel1 2 5 2 4" xfId="8805" xr:uid="{8CF4E804-5774-4304-9874-4F1A5734D318}"/>
    <cellStyle name="SAPBEXHLevel1 2 5 2 5" xfId="10380" xr:uid="{65DCD8E9-232D-449C-A08F-833952188436}"/>
    <cellStyle name="SAPBEXHLevel1 2 5 2 6" xfId="12495" xr:uid="{4C31E832-E408-4DA3-B31A-B8BE3FBD467D}"/>
    <cellStyle name="SAPBEXHLevel1 2 5 3" xfId="3103" xr:uid="{54107273-283E-4167-A74C-90EC555565A9}"/>
    <cellStyle name="SAPBEXHLevel1 2 5 3 2" xfId="7344" xr:uid="{D185D40C-FC4C-4A32-A857-CF56BF9C214A}"/>
    <cellStyle name="SAPBEXHLevel1 2 5 3 3" xfId="11253" xr:uid="{081F1A29-34EB-42A6-89F1-7B273EC886C0}"/>
    <cellStyle name="SAPBEXHLevel1 2 5 3 4" xfId="10417" xr:uid="{D4E94592-6102-4601-8D7D-3BDB4738362B}"/>
    <cellStyle name="SAPBEXHLevel1 2 5 4" xfId="6046" xr:uid="{48EB7E00-B304-48FB-AF33-6A68CD8677BA}"/>
    <cellStyle name="SAPBEXHLevel1 2 5 5" xfId="8804" xr:uid="{15A75117-1197-413E-8BAC-09ED0340D5D5}"/>
    <cellStyle name="SAPBEXHLevel1 2 5 6" xfId="10758" xr:uid="{1315EE86-2724-4844-9831-885AF45CE255}"/>
    <cellStyle name="SAPBEXHLevel1 2 5 7" xfId="13226" xr:uid="{0CEB3797-8090-4ED3-953F-62DB76FB0560}"/>
    <cellStyle name="SAPBEXHLevel1 2 6" xfId="1788" xr:uid="{15FEEF59-F0AA-4FE3-A0F2-D53BC15E3BC6}"/>
    <cellStyle name="SAPBEXHLevel1 2 6 2" xfId="1789" xr:uid="{EFADFA15-4A6C-458F-8338-2AA33EAA7E88}"/>
    <cellStyle name="SAPBEXHLevel1 2 6 2 2" xfId="3106" xr:uid="{54A6FF75-D852-441E-BB3D-D309A84579F4}"/>
    <cellStyle name="SAPBEXHLevel1 2 6 2 2 2" xfId="7347" xr:uid="{40C9CEDC-7A0A-4FA1-8B00-AD333534B261}"/>
    <cellStyle name="SAPBEXHLevel1 2 6 2 2 3" xfId="11256" xr:uid="{F41246B2-FE1A-4460-9B25-B687868FE139}"/>
    <cellStyle name="SAPBEXHLevel1 2 6 2 2 4" xfId="10004" xr:uid="{EF3E9604-E85E-4995-B9A8-A300B706EB2C}"/>
    <cellStyle name="SAPBEXHLevel1 2 6 2 3" xfId="6049" xr:uid="{3840D801-BFD3-47B6-B07B-47BFAFD356BC}"/>
    <cellStyle name="SAPBEXHLevel1 2 6 2 4" xfId="8807" xr:uid="{190EB5B1-1CC0-4C0A-A82F-3F1A68EDE16C}"/>
    <cellStyle name="SAPBEXHLevel1 2 6 2 5" xfId="8000" xr:uid="{F85BFBA9-9956-4984-934A-03DE4903F1F4}"/>
    <cellStyle name="SAPBEXHLevel1 2 6 2 6" xfId="12494" xr:uid="{F048DEE8-6730-48C5-ACF9-5BE276B666F3}"/>
    <cellStyle name="SAPBEXHLevel1 2 6 3" xfId="3105" xr:uid="{E80132E8-0894-4FD7-AE82-DB7E34D282E9}"/>
    <cellStyle name="SAPBEXHLevel1 2 6 3 2" xfId="7346" xr:uid="{6F0C212A-6EEE-4FFE-8F1E-D5C16DAB3469}"/>
    <cellStyle name="SAPBEXHLevel1 2 6 3 3" xfId="11255" xr:uid="{2D665961-0151-4B40-99F8-C37AF05D4971}"/>
    <cellStyle name="SAPBEXHLevel1 2 6 3 4" xfId="10005" xr:uid="{A833FABF-E2F9-4471-8B1E-3699D564CF8F}"/>
    <cellStyle name="SAPBEXHLevel1 2 6 4" xfId="6048" xr:uid="{32E43682-65B0-42A3-834E-99F7E441AA4F}"/>
    <cellStyle name="SAPBEXHLevel1 2 6 5" xfId="8806" xr:uid="{28BD3F30-B30D-45E3-95B4-58BA5F109248}"/>
    <cellStyle name="SAPBEXHLevel1 2 6 6" xfId="10379" xr:uid="{8773BEA5-B519-4D7B-AA39-488A5AB07CB4}"/>
    <cellStyle name="SAPBEXHLevel1 2 6 7" xfId="13225" xr:uid="{CDD08BE4-B5D8-425D-937B-E7E8B09BDC46}"/>
    <cellStyle name="SAPBEXHLevel1 2 7" xfId="1790" xr:uid="{F889D4F9-C224-401B-8508-E50382356D25}"/>
    <cellStyle name="SAPBEXHLevel1 2 7 2" xfId="1791" xr:uid="{4A2C77E4-C965-4EA3-A091-E8F65E5B57C0}"/>
    <cellStyle name="SAPBEXHLevel1 2 7 2 2" xfId="3108" xr:uid="{0FC02B21-7045-4BFD-8BCE-634A2602B391}"/>
    <cellStyle name="SAPBEXHLevel1 2 7 2 2 2" xfId="7349" xr:uid="{2180982A-29D0-49EF-AE12-EC58EC93C3B6}"/>
    <cellStyle name="SAPBEXHLevel1 2 7 2 2 3" xfId="11258" xr:uid="{026375BA-BA52-49E3-A55F-7C5D4B5E45F9}"/>
    <cellStyle name="SAPBEXHLevel1 2 7 2 2 4" xfId="12181" xr:uid="{8EE06B6A-A8CE-4775-89A5-01C32C1A29AD}"/>
    <cellStyle name="SAPBEXHLevel1 2 7 2 3" xfId="6051" xr:uid="{F1958FBB-BFBC-493C-B267-785BC4397F24}"/>
    <cellStyle name="SAPBEXHLevel1 2 7 2 4" xfId="8809" xr:uid="{E99CC794-E04A-4778-B2FE-29E85915C60A}"/>
    <cellStyle name="SAPBEXHLevel1 2 7 2 5" xfId="4780" xr:uid="{8C490045-5743-4644-A416-2861509ED677}"/>
    <cellStyle name="SAPBEXHLevel1 2 7 2 6" xfId="13224" xr:uid="{44C28370-2251-4F07-A9BA-8158E2DD8E49}"/>
    <cellStyle name="SAPBEXHLevel1 2 7 3" xfId="3107" xr:uid="{EA8436BA-D7F7-4BE7-92F2-BB4DF074AAA0}"/>
    <cellStyle name="SAPBEXHLevel1 2 7 3 2" xfId="7348" xr:uid="{927DC894-4626-4748-900D-580A54740408}"/>
    <cellStyle name="SAPBEXHLevel1 2 7 3 3" xfId="11257" xr:uid="{FA938F99-637C-494F-A015-235304EBD430}"/>
    <cellStyle name="SAPBEXHLevel1 2 7 3 4" xfId="10003" xr:uid="{01CE7658-A475-4C94-A89F-699AC67FD5B5}"/>
    <cellStyle name="SAPBEXHLevel1 2 7 4" xfId="6050" xr:uid="{DBF0FC9F-B6F2-44B9-9AF2-73B453FED3A2}"/>
    <cellStyle name="SAPBEXHLevel1 2 7 5" xfId="8808" xr:uid="{4F2B9804-894B-4732-B982-D7FAE2EBC17E}"/>
    <cellStyle name="SAPBEXHLevel1 2 7 6" xfId="5515" xr:uid="{0425E809-714E-459B-ABBA-BF71015B635B}"/>
    <cellStyle name="SAPBEXHLevel1 2 7 7" xfId="13223" xr:uid="{E7E053A2-493A-4407-BEED-FDB3A73C1185}"/>
    <cellStyle name="SAPBEXHLevel1 2 8" xfId="1792" xr:uid="{D2F8ABAE-61C1-46CA-9C96-EDF4CD023FFC}"/>
    <cellStyle name="SAPBEXHLevel1 2 8 2" xfId="3109" xr:uid="{1EFBA558-5719-4ABA-AFD4-A64F464252C3}"/>
    <cellStyle name="SAPBEXHLevel1 2 8 2 2" xfId="7350" xr:uid="{8C09EF68-61FB-47BA-BC97-5C6DEF06026B}"/>
    <cellStyle name="SAPBEXHLevel1 2 8 2 3" xfId="11259" xr:uid="{8D4DBBFC-7EEF-4E5D-9AC1-91AFD5564E12}"/>
    <cellStyle name="SAPBEXHLevel1 2 8 2 4" xfId="9446" xr:uid="{15CCA3B4-7C30-4056-B9ED-9F7D0AD19705}"/>
    <cellStyle name="SAPBEXHLevel1 2 8 3" xfId="6052" xr:uid="{A6F5BD46-0A22-45EC-9C3E-E1DD8D6875D3}"/>
    <cellStyle name="SAPBEXHLevel1 2 8 4" xfId="8810" xr:uid="{D16F5A3E-3BC8-45F9-B7B3-D6F374CDD29C}"/>
    <cellStyle name="SAPBEXHLevel1 2 8 5" xfId="4781" xr:uid="{5AA4AFB6-D370-4B69-B4DD-70EC4353FD55}"/>
    <cellStyle name="SAPBEXHLevel1 2 8 6" xfId="12493" xr:uid="{4AF737E8-BE3D-4C96-805B-4110B6FC8E1A}"/>
    <cellStyle name="SAPBEXHLevel1 2 9" xfId="1793" xr:uid="{C8EBDCA0-9903-46C2-B250-2C5CB85B4B30}"/>
    <cellStyle name="SAPBEXHLevel1 2 9 2" xfId="3110" xr:uid="{FE610FE1-5A6D-4AFE-8325-9E3803423939}"/>
    <cellStyle name="SAPBEXHLevel1 2 9 2 2" xfId="7351" xr:uid="{607A917E-CF4B-4F94-BB45-21CC196C3046}"/>
    <cellStyle name="SAPBEXHLevel1 2 9 2 3" xfId="11260" xr:uid="{DC27D7E7-209A-4476-886B-8268EC4DF14C}"/>
    <cellStyle name="SAPBEXHLevel1 2 9 2 4" xfId="10002" xr:uid="{70535EBD-85D3-41C7-8F39-4D89ACB14A48}"/>
    <cellStyle name="SAPBEXHLevel1 2 9 3" xfId="6053" xr:uid="{F7B95432-3361-4255-A209-86332329EAA4}"/>
    <cellStyle name="SAPBEXHLevel1 2 9 4" xfId="8811" xr:uid="{ED78107A-C840-4F70-9EFB-71414C6C00BE}"/>
    <cellStyle name="SAPBEXHLevel1 2 9 5" xfId="4782" xr:uid="{AF07D050-1BCF-4D23-894C-3D7CDB487210}"/>
    <cellStyle name="SAPBEXHLevel1 2 9 6" xfId="12492" xr:uid="{C3F0F86A-758E-4DFE-9FE4-B965DB5B3BAA}"/>
    <cellStyle name="SAPBEXHLevel1 20" xfId="1794" xr:uid="{0DE9E227-29A8-47ED-AD58-723438E5FD1B}"/>
    <cellStyle name="SAPBEXHLevel1 20 2" xfId="3111" xr:uid="{99B9DA3B-FACC-42BE-8A42-70E611329476}"/>
    <cellStyle name="SAPBEXHLevel1 20 2 2" xfId="7352" xr:uid="{EBA71679-57BB-40B5-A103-DAB33796F8A3}"/>
    <cellStyle name="SAPBEXHLevel1 20 2 3" xfId="11261" xr:uid="{06E82945-50B7-4AD0-8837-7A250F7F0196}"/>
    <cellStyle name="SAPBEXHLevel1 20 2 4" xfId="10001" xr:uid="{690E166B-BEB0-45D2-BE2E-413F6E9A9052}"/>
    <cellStyle name="SAPBEXHLevel1 20 3" xfId="6054" xr:uid="{95487DCB-67D6-4B02-AA89-E08C1F67DFD2}"/>
    <cellStyle name="SAPBEXHLevel1 20 4" xfId="8812" xr:uid="{C9B9EE8C-07C8-4EB0-A2A4-323E9187B014}"/>
    <cellStyle name="SAPBEXHLevel1 20 5" xfId="4783" xr:uid="{1EF62B6A-7C75-420F-8782-7386DCD52279}"/>
    <cellStyle name="SAPBEXHLevel1 20 6" xfId="13221" xr:uid="{22799D90-B812-46AA-A991-9CE9B9156FB6}"/>
    <cellStyle name="SAPBEXHLevel1 21" xfId="2485" xr:uid="{D0BD254D-D63D-4E47-8C08-286C2D48EB47}"/>
    <cellStyle name="SAPBEXHLevel1 21 2" xfId="6726" xr:uid="{D04E2F2A-94DC-4207-85D5-4B72336A1175}"/>
    <cellStyle name="SAPBEXHLevel1 21 3" xfId="4915" xr:uid="{496EF8A9-E5EC-48C1-9E07-5B5BBD0B6E6B}"/>
    <cellStyle name="SAPBEXHLevel1 21 4" xfId="10267" xr:uid="{752BD7A0-7A2E-44F9-A055-72254131B61E}"/>
    <cellStyle name="SAPBEXHLevel1 22" xfId="2548" xr:uid="{50F5C60D-BEE9-4683-896C-2F8DBAAE74BE}"/>
    <cellStyle name="SAPBEXHLevel1 22 2" xfId="6789" xr:uid="{B67EF12B-A673-4554-B8B7-5A6FE17F4F31}"/>
    <cellStyle name="SAPBEXHLevel1 22 3" xfId="4425" xr:uid="{FA1C68A6-3585-4100-A4C6-B3D6C291F4B2}"/>
    <cellStyle name="SAPBEXHLevel1 22 4" xfId="10246" xr:uid="{097C9AB3-3DDC-457E-9FA7-0EB94B67F2FB}"/>
    <cellStyle name="SAPBEXHLevel1 23" xfId="4492" xr:uid="{1E091198-CF9E-4AA4-87C8-31190708F690}"/>
    <cellStyle name="SAPBEXHLevel1 24" xfId="5084" xr:uid="{5F0CFFB1-3E45-49F6-A045-7E5E9168F6EF}"/>
    <cellStyle name="SAPBEXHLevel1 25" xfId="10319" xr:uid="{649590A3-B075-4F93-AF8C-E0691F544A40}"/>
    <cellStyle name="SAPBEXHLevel1 26" xfId="9932" xr:uid="{E3B97B3A-1D2E-4CC1-BD6C-DF34DA69FD65}"/>
    <cellStyle name="SAPBEXHLevel1 27" xfId="13479" xr:uid="{0C8C5506-3E81-40B7-AA7F-0AE8D32D8F61}"/>
    <cellStyle name="SAPBEXHLevel1 3" xfId="172" xr:uid="{0F2D3038-ADFC-4675-B125-B4BED73CDB5E}"/>
    <cellStyle name="SAPBEXHLevel1 3 10" xfId="1795" xr:uid="{D0025789-26F2-490D-8559-4E98356E1330}"/>
    <cellStyle name="SAPBEXHLevel1 3 10 2" xfId="3112" xr:uid="{0DBC2FBA-EADB-455A-AF63-FF5F4BFCA572}"/>
    <cellStyle name="SAPBEXHLevel1 3 10 2 2" xfId="7353" xr:uid="{EC0DB798-9306-47AA-9345-C23CDF88DBB1}"/>
    <cellStyle name="SAPBEXHLevel1 3 10 2 3" xfId="11262" xr:uid="{0E376479-6C70-452F-A0CD-8B4399843438}"/>
    <cellStyle name="SAPBEXHLevel1 3 10 2 4" xfId="10000" xr:uid="{8BE3B137-4CA1-42E4-9A8F-9B10E08421B9}"/>
    <cellStyle name="SAPBEXHLevel1 3 10 3" xfId="6055" xr:uid="{007C6FD1-2D3C-4ADD-90C8-A6A477C1218A}"/>
    <cellStyle name="SAPBEXHLevel1 3 10 4" xfId="8813" xr:uid="{6F1F7718-2B06-42AE-ADE4-31C517E49444}"/>
    <cellStyle name="SAPBEXHLevel1 3 10 5" xfId="4784" xr:uid="{3651DD6E-C1C4-4096-AEA7-976C59C10912}"/>
    <cellStyle name="SAPBEXHLevel1 3 10 6" xfId="13222" xr:uid="{4EC57848-FC8A-4F6D-A415-22A790750277}"/>
    <cellStyle name="SAPBEXHLevel1 3 11" xfId="1796" xr:uid="{207BA6DB-E095-453F-B254-95E8DACD8E92}"/>
    <cellStyle name="SAPBEXHLevel1 3 11 2" xfId="3113" xr:uid="{1862DA7A-7635-470C-9EB6-C24AAEDAEAC0}"/>
    <cellStyle name="SAPBEXHLevel1 3 11 2 2" xfId="7354" xr:uid="{02CDA2FA-E628-4B53-9778-22D4A2A08BCA}"/>
    <cellStyle name="SAPBEXHLevel1 3 11 2 3" xfId="11263" xr:uid="{35AB7A9D-3122-4C24-9178-153B6E958CEA}"/>
    <cellStyle name="SAPBEXHLevel1 3 11 2 4" xfId="9999" xr:uid="{A326CD37-3C47-4423-A1B8-EA0DC5EBFDA4}"/>
    <cellStyle name="SAPBEXHLevel1 3 11 3" xfId="6056" xr:uid="{CD0356CB-079A-4F21-9A46-E9B4FADC3755}"/>
    <cellStyle name="SAPBEXHLevel1 3 11 4" xfId="8814" xr:uid="{FEAEB8C5-B8C5-4046-9BA2-F89E206411AC}"/>
    <cellStyle name="SAPBEXHLevel1 3 11 5" xfId="4785" xr:uid="{41E410D7-1CB2-416E-9EFE-73ED06C278E9}"/>
    <cellStyle name="SAPBEXHLevel1 3 11 6" xfId="12491" xr:uid="{04C3ACCE-07CA-4A09-AD83-22A3B7512773}"/>
    <cellStyle name="SAPBEXHLevel1 3 12" xfId="1797" xr:uid="{E0D0E471-456F-48C3-B749-C6AD0B55B880}"/>
    <cellStyle name="SAPBEXHLevel1 3 12 2" xfId="3114" xr:uid="{F3030507-C3DA-4A46-8433-3573FFB16940}"/>
    <cellStyle name="SAPBEXHLevel1 3 12 2 2" xfId="7355" xr:uid="{8C628024-CAD1-4C4F-9AB0-4759FF16DC46}"/>
    <cellStyle name="SAPBEXHLevel1 3 12 2 3" xfId="11264" xr:uid="{FEEBF38E-B144-4FE7-855D-97BAF167D26E}"/>
    <cellStyle name="SAPBEXHLevel1 3 12 2 4" xfId="9998" xr:uid="{1939D47E-5941-461B-8763-D23A605EA89C}"/>
    <cellStyle name="SAPBEXHLevel1 3 12 3" xfId="6057" xr:uid="{ACA4505E-C264-4946-8B6A-BE994DCAF19F}"/>
    <cellStyle name="SAPBEXHLevel1 3 12 4" xfId="8815" xr:uid="{0C036723-9526-42E9-9CC4-476D10FB8EC7}"/>
    <cellStyle name="SAPBEXHLevel1 3 12 5" xfId="4786" xr:uid="{D9F65E3A-40E1-46C1-AA0C-206C4A481B87}"/>
    <cellStyle name="SAPBEXHLevel1 3 12 6" xfId="12490" xr:uid="{A72E0059-0AB3-4C49-9B95-FC14E01B2604}"/>
    <cellStyle name="SAPBEXHLevel1 3 13" xfId="1798" xr:uid="{587E47A8-04B6-4B23-AF00-E405E1D0B059}"/>
    <cellStyle name="SAPBEXHLevel1 3 13 2" xfId="3115" xr:uid="{F42CE485-A80F-42F0-8B2C-753D759104E0}"/>
    <cellStyle name="SAPBEXHLevel1 3 13 2 2" xfId="7356" xr:uid="{FE232DD8-F19F-4BBF-9E77-D3CB57E83591}"/>
    <cellStyle name="SAPBEXHLevel1 3 13 2 3" xfId="11265" xr:uid="{213044F4-1666-47F5-BEFE-C0CDD49F9FC0}"/>
    <cellStyle name="SAPBEXHLevel1 3 13 2 4" xfId="9997" xr:uid="{A8AEC29C-CC2A-4951-8C53-35E57C48B2CF}"/>
    <cellStyle name="SAPBEXHLevel1 3 13 3" xfId="6058" xr:uid="{15842451-6B5D-4E93-A1EA-A1F7F43EFBF9}"/>
    <cellStyle name="SAPBEXHLevel1 3 13 4" xfId="8816" xr:uid="{79F31297-7A08-4DDE-880E-27AF5036CA65}"/>
    <cellStyle name="SAPBEXHLevel1 3 13 5" xfId="9532" xr:uid="{7525A43D-193B-4280-969E-5D05F534FB6C}"/>
    <cellStyle name="SAPBEXHLevel1 3 13 6" xfId="13219" xr:uid="{A6F3761F-8F84-4103-99AF-723C88CEE56F}"/>
    <cellStyle name="SAPBEXHLevel1 3 14" xfId="1799" xr:uid="{6608D7F1-790E-4E9A-AC19-42F1A1567C4A}"/>
    <cellStyle name="SAPBEXHLevel1 3 14 2" xfId="3116" xr:uid="{39A66FC7-44F9-4274-ABE4-481876ED53A5}"/>
    <cellStyle name="SAPBEXHLevel1 3 14 2 2" xfId="7357" xr:uid="{2C30623D-4A1A-4BFD-B137-FF63DC5D3367}"/>
    <cellStyle name="SAPBEXHLevel1 3 14 2 3" xfId="11266" xr:uid="{CC3E1553-F4FC-42E9-BC2C-ECB21B840BB0}"/>
    <cellStyle name="SAPBEXHLevel1 3 14 2 4" xfId="9996" xr:uid="{074DA74E-0F68-4ADD-93AE-A6FB130B0C30}"/>
    <cellStyle name="SAPBEXHLevel1 3 14 3" xfId="6059" xr:uid="{F7FFE1FC-A168-4701-92D5-5EDDDF27F23A}"/>
    <cellStyle name="SAPBEXHLevel1 3 14 4" xfId="8817" xr:uid="{72FC1F37-A7ED-4F76-B9E5-3D122F242164}"/>
    <cellStyle name="SAPBEXHLevel1 3 14 5" xfId="4787" xr:uid="{27D0B5A2-E4E2-4857-9FE2-3C6BD4D8A5F0}"/>
    <cellStyle name="SAPBEXHLevel1 3 14 6" xfId="13220" xr:uid="{A278887E-E6C1-4146-88E1-37E04712CED7}"/>
    <cellStyle name="SAPBEXHLevel1 3 15" xfId="1800" xr:uid="{8703610A-C8E3-4D8E-8095-37AFB56557A5}"/>
    <cellStyle name="SAPBEXHLevel1 3 15 2" xfId="3117" xr:uid="{B4333BDD-48A7-4DF1-9DF5-F1D8326F8A9D}"/>
    <cellStyle name="SAPBEXHLevel1 3 15 2 2" xfId="7358" xr:uid="{5D09F27A-62B5-4C6B-B49A-088659EDAFA1}"/>
    <cellStyle name="SAPBEXHLevel1 3 15 2 3" xfId="11267" xr:uid="{45DB118D-1ACA-4392-989B-95229484AD55}"/>
    <cellStyle name="SAPBEXHLevel1 3 15 2 4" xfId="9995" xr:uid="{E75178A4-6DA6-4F08-9476-8F5B7F61B3D4}"/>
    <cellStyle name="SAPBEXHLevel1 3 15 3" xfId="6060" xr:uid="{BDD1576C-B4DD-4C94-A8EF-AD7B55EE1A23}"/>
    <cellStyle name="SAPBEXHLevel1 3 15 4" xfId="8818" xr:uid="{E4D89DB8-3A6E-4919-B404-DB6BD969B702}"/>
    <cellStyle name="SAPBEXHLevel1 3 15 5" xfId="4788" xr:uid="{528533FE-859B-40AA-97AE-807BAF8E7F07}"/>
    <cellStyle name="SAPBEXHLevel1 3 15 6" xfId="12489" xr:uid="{C25D462E-6D24-4B08-95EC-EA307BA6BA38}"/>
    <cellStyle name="SAPBEXHLevel1 3 16" xfId="1801" xr:uid="{75673CDF-57E2-4A95-9558-19051F766EC5}"/>
    <cellStyle name="SAPBEXHLevel1 3 16 2" xfId="3118" xr:uid="{C4F2FC0A-941A-4FC6-97C1-CE66444B04AF}"/>
    <cellStyle name="SAPBEXHLevel1 3 16 2 2" xfId="7359" xr:uid="{32A11706-5492-44C3-B00F-36C80ACF572A}"/>
    <cellStyle name="SAPBEXHLevel1 3 16 2 3" xfId="11268" xr:uid="{A5044363-4BD5-4DFA-8FB7-C90952398156}"/>
    <cellStyle name="SAPBEXHLevel1 3 16 2 4" xfId="9742" xr:uid="{53980700-0642-4E93-AC29-5CEDBF54D902}"/>
    <cellStyle name="SAPBEXHLevel1 3 16 3" xfId="6061" xr:uid="{2F9FCC0B-7882-40CF-AD7F-7E748A3488A9}"/>
    <cellStyle name="SAPBEXHLevel1 3 16 4" xfId="8819" xr:uid="{F975BB49-34C3-4F11-AAD3-E45729AC4BD2}"/>
    <cellStyle name="SAPBEXHLevel1 3 16 5" xfId="9531" xr:uid="{0D125582-1BFA-4298-859C-0A931C41B3F8}"/>
    <cellStyle name="SAPBEXHLevel1 3 16 6" xfId="12488" xr:uid="{B359658F-F765-4379-B459-A1814E2A9328}"/>
    <cellStyle name="SAPBEXHLevel1 3 17" xfId="2486" xr:uid="{915BD611-B63B-4ADF-AB93-F4A14ED83A42}"/>
    <cellStyle name="SAPBEXHLevel1 3 17 2" xfId="6727" xr:uid="{C431C2E5-2054-4754-85D1-92D206C3754A}"/>
    <cellStyle name="SAPBEXHLevel1 3 17 3" xfId="4909" xr:uid="{C22D05DB-B4E1-40F1-8F1F-9C9E1A686888}"/>
    <cellStyle name="SAPBEXHLevel1 3 17 4" xfId="10266" xr:uid="{883EE227-EB4F-435A-819F-91EC701F4105}"/>
    <cellStyle name="SAPBEXHLevel1 3 18" xfId="4494" xr:uid="{52AFB407-3E1C-4F92-9C1E-E4AC1ABE8FCC}"/>
    <cellStyle name="SAPBEXHLevel1 3 19" xfId="4371" xr:uid="{ADFA7B62-454C-4AB0-8EB9-2D1A70773C33}"/>
    <cellStyle name="SAPBEXHLevel1 3 2" xfId="1802" xr:uid="{328B3884-F397-4C8A-BAC2-F0EC3342A026}"/>
    <cellStyle name="SAPBEXHLevel1 3 2 2" xfId="1803" xr:uid="{1E38DB2A-6D4A-4823-BBC4-236AF2EA363A}"/>
    <cellStyle name="SAPBEXHLevel1 3 2 2 2" xfId="3120" xr:uid="{82597D8B-27F4-4A25-84FF-B64847922F96}"/>
    <cellStyle name="SAPBEXHLevel1 3 2 2 2 2" xfId="7361" xr:uid="{8829347C-F561-4387-AEFA-AFBAE70C60AB}"/>
    <cellStyle name="SAPBEXHLevel1 3 2 2 2 3" xfId="11270" xr:uid="{A4F1DC70-59CE-43E0-BFE4-601770D6D39B}"/>
    <cellStyle name="SAPBEXHLevel1 3 2 2 2 4" xfId="5403" xr:uid="{3B5BA5AC-3FBB-4D61-91A0-50F706BB1BFB}"/>
    <cellStyle name="SAPBEXHLevel1 3 2 2 3" xfId="6063" xr:uid="{4A311E6F-7031-487A-9FCB-D011192EC786}"/>
    <cellStyle name="SAPBEXHLevel1 3 2 2 4" xfId="8821" xr:uid="{4CC9440F-9A81-4C85-A1CA-5068D6B38944}"/>
    <cellStyle name="SAPBEXHLevel1 3 2 2 5" xfId="9530" xr:uid="{660278BB-92C4-4A05-B68F-81992872F96C}"/>
    <cellStyle name="SAPBEXHLevel1 3 2 2 6" xfId="13218" xr:uid="{CF010FB8-C345-4BC8-B15C-CC8BAF8291B5}"/>
    <cellStyle name="SAPBEXHLevel1 3 2 3" xfId="3119" xr:uid="{9F971CA3-945F-456D-8567-438D5774E589}"/>
    <cellStyle name="SAPBEXHLevel1 3 2 3 2" xfId="7360" xr:uid="{6C15C121-EF80-4536-9B24-DED91EF6FF54}"/>
    <cellStyle name="SAPBEXHLevel1 3 2 3 3" xfId="11269" xr:uid="{58464974-C6F9-44A3-B6C6-9263F58C8A4F}"/>
    <cellStyle name="SAPBEXHLevel1 3 2 3 4" xfId="11835" xr:uid="{B012319E-30C6-4B55-B370-6566D607DF21}"/>
    <cellStyle name="SAPBEXHLevel1 3 2 4" xfId="6062" xr:uid="{23932C85-DACC-43E3-B07D-306642E9D80B}"/>
    <cellStyle name="SAPBEXHLevel1 3 2 5" xfId="8820" xr:uid="{EBA2E327-6801-4ABD-9AA1-34A2172FE37D}"/>
    <cellStyle name="SAPBEXHLevel1 3 2 6" xfId="4790" xr:uid="{C6D0BE67-F7A9-41A0-8F28-61B1CADCF664}"/>
    <cellStyle name="SAPBEXHLevel1 3 2 7" xfId="13217" xr:uid="{B4627F07-E61E-49FC-A924-F9A5DEB14BA6}"/>
    <cellStyle name="SAPBEXHLevel1 3 20" xfId="10911" xr:uid="{AEAE71D0-0E9F-471B-B791-21017F8944C5}"/>
    <cellStyle name="SAPBEXHLevel1 3 21" xfId="13921" xr:uid="{0E3D96A4-F85E-4EFE-AD14-6270A7297606}"/>
    <cellStyle name="SAPBEXHLevel1 3 3" xfId="1804" xr:uid="{6E511071-B2DF-4FC1-A0E1-856E2835DF11}"/>
    <cellStyle name="SAPBEXHLevel1 3 3 2" xfId="1805" xr:uid="{DB822A07-019A-478D-AFEF-4D2C1E9C47E3}"/>
    <cellStyle name="SAPBEXHLevel1 3 3 2 2" xfId="3122" xr:uid="{60B92737-AC0D-4D21-BE23-0FD81780EA33}"/>
    <cellStyle name="SAPBEXHLevel1 3 3 2 2 2" xfId="7363" xr:uid="{A0B20F63-8FAD-48FD-B158-CF03CAF2ED73}"/>
    <cellStyle name="SAPBEXHLevel1 3 3 2 2 3" xfId="11272" xr:uid="{EA988406-31E0-45B6-930C-2DB95C8E1039}"/>
    <cellStyle name="SAPBEXHLevel1 3 3 2 2 4" xfId="9993" xr:uid="{9B02F393-54A7-4A31-85D3-EA5EEF247D3D}"/>
    <cellStyle name="SAPBEXHLevel1 3 3 2 3" xfId="6065" xr:uid="{4F96CA7F-62BC-4A7E-A25E-C39107B67D3D}"/>
    <cellStyle name="SAPBEXHLevel1 3 3 2 4" xfId="8823" xr:uid="{06A993A2-276C-4FA3-AF64-0CB9075E3EBA}"/>
    <cellStyle name="SAPBEXHLevel1 3 3 2 5" xfId="4792" xr:uid="{B58739EA-E01A-4A39-BC17-374C1B554497}"/>
    <cellStyle name="SAPBEXHLevel1 3 3 2 6" xfId="12486" xr:uid="{E0481C08-2B58-4738-92AB-94C5538DAE52}"/>
    <cellStyle name="SAPBEXHLevel1 3 3 3" xfId="3121" xr:uid="{6425B242-8237-46E5-9DBE-A75680C8167B}"/>
    <cellStyle name="SAPBEXHLevel1 3 3 3 2" xfId="7362" xr:uid="{02354B40-F603-4AFF-AAE8-E0DE98446A14}"/>
    <cellStyle name="SAPBEXHLevel1 3 3 3 3" xfId="11271" xr:uid="{8609879A-B0FA-4603-A6E5-920E35C878CB}"/>
    <cellStyle name="SAPBEXHLevel1 3 3 3 4" xfId="9994" xr:uid="{573C642D-5C81-442A-B62C-A8B5E9905D6E}"/>
    <cellStyle name="SAPBEXHLevel1 3 3 4" xfId="6064" xr:uid="{C74B4B3A-8040-4170-B85A-6D26EB876AA2}"/>
    <cellStyle name="SAPBEXHLevel1 3 3 5" xfId="8822" xr:uid="{6B5461F1-4701-4AB4-B147-F2400D4A2914}"/>
    <cellStyle name="SAPBEXHLevel1 3 3 6" xfId="4791" xr:uid="{B072B865-C44D-4595-A75E-93B07F1B7272}"/>
    <cellStyle name="SAPBEXHLevel1 3 3 7" xfId="12487" xr:uid="{AD307336-AD64-45A1-8A8B-B2EB91C39F8C}"/>
    <cellStyle name="SAPBEXHLevel1 3 4" xfId="1806" xr:uid="{499F1010-35E6-40BB-812D-9FDEAA36B633}"/>
    <cellStyle name="SAPBEXHLevel1 3 4 2" xfId="1807" xr:uid="{6FC57DB7-F2F4-4CB6-872A-F02AC918B66D}"/>
    <cellStyle name="SAPBEXHLevel1 3 4 2 2" xfId="3124" xr:uid="{898CF70A-9D8E-4790-8772-362D2C175F47}"/>
    <cellStyle name="SAPBEXHLevel1 3 4 2 2 2" xfId="7365" xr:uid="{E35A9611-5B3E-4782-8389-9F2163025C03}"/>
    <cellStyle name="SAPBEXHLevel1 3 4 2 2 3" xfId="11274" xr:uid="{DF985A2C-0C52-47C0-9994-B8CB4375164D}"/>
    <cellStyle name="SAPBEXHLevel1 3 4 2 2 4" xfId="9991" xr:uid="{0B7D12FB-0EB6-4395-B8C3-EE69AD3465B8}"/>
    <cellStyle name="SAPBEXHLevel1 3 4 2 3" xfId="6067" xr:uid="{12837572-8394-41B4-9AEC-A40C13CFC2AC}"/>
    <cellStyle name="SAPBEXHLevel1 3 4 2 4" xfId="8825" xr:uid="{C3F990BE-7094-4446-994E-E12370EFBAFC}"/>
    <cellStyle name="SAPBEXHLevel1 3 4 2 5" xfId="4793" xr:uid="{731E7204-E9AB-43B5-9606-F70EA6BA3988}"/>
    <cellStyle name="SAPBEXHLevel1 3 4 2 6" xfId="13216" xr:uid="{82DDCBC2-7E7D-4884-B7B5-366214F33A22}"/>
    <cellStyle name="SAPBEXHLevel1 3 4 3" xfId="3123" xr:uid="{6DC96B62-B05F-44AE-880E-D8A1D71B8064}"/>
    <cellStyle name="SAPBEXHLevel1 3 4 3 2" xfId="7364" xr:uid="{C8AF0FB6-89D4-4C39-912C-3270D686505B}"/>
    <cellStyle name="SAPBEXHLevel1 3 4 3 3" xfId="11273" xr:uid="{D039490F-4080-48B6-A659-1D67CE8D9F21}"/>
    <cellStyle name="SAPBEXHLevel1 3 4 3 4" xfId="9992" xr:uid="{C8C094B9-F359-4D67-8E3D-25D9C2B8B48F}"/>
    <cellStyle name="SAPBEXHLevel1 3 4 4" xfId="6066" xr:uid="{E7168B78-682C-4315-A593-5F4B805DDFC8}"/>
    <cellStyle name="SAPBEXHLevel1 3 4 5" xfId="8824" xr:uid="{278964DF-EF44-44F1-95C3-86272C9FC1BF}"/>
    <cellStyle name="SAPBEXHLevel1 3 4 6" xfId="9529" xr:uid="{351EBF95-6E75-4B6A-AB9A-4298EEED7324}"/>
    <cellStyle name="SAPBEXHLevel1 3 4 7" xfId="13215" xr:uid="{852A53A4-5073-4B3B-979D-6F045911913B}"/>
    <cellStyle name="SAPBEXHLevel1 3 5" xfId="1808" xr:uid="{A182E6B0-BC05-43F4-ACF1-49A058D955EA}"/>
    <cellStyle name="SAPBEXHLevel1 3 5 2" xfId="1809" xr:uid="{B158F415-DB5A-4B83-B915-2EF6B34B82B8}"/>
    <cellStyle name="SAPBEXHLevel1 3 5 2 2" xfId="3126" xr:uid="{E0DDFAAA-1BC3-4A14-AFE7-E5A2E8795168}"/>
    <cellStyle name="SAPBEXHLevel1 3 5 2 2 2" xfId="7367" xr:uid="{A492D8BC-0417-40BE-A6DE-3299D51625E1}"/>
    <cellStyle name="SAPBEXHLevel1 3 5 2 2 3" xfId="11276" xr:uid="{83708A69-54FC-4E63-94A1-5BFAAF34DB45}"/>
    <cellStyle name="SAPBEXHLevel1 3 5 2 2 4" xfId="9989" xr:uid="{D9C803A3-D800-4D2E-A887-9F1AB1E3FD08}"/>
    <cellStyle name="SAPBEXHLevel1 3 5 2 3" xfId="6069" xr:uid="{71DBD95E-A885-4FEC-99B6-4E3C166F123C}"/>
    <cellStyle name="SAPBEXHLevel1 3 5 2 4" xfId="8827" xr:uid="{1181997E-51C8-4827-A8B2-0E89ABE7FEF8}"/>
    <cellStyle name="SAPBEXHLevel1 3 5 2 5" xfId="4794" xr:uid="{512B8EEE-66E3-4A4E-B1CC-B3BD4C9A3852}"/>
    <cellStyle name="SAPBEXHLevel1 3 5 2 6" xfId="12484" xr:uid="{0C3618E0-C8EA-40E3-95F9-A0FE82DD53B8}"/>
    <cellStyle name="SAPBEXHLevel1 3 5 3" xfId="3125" xr:uid="{06ADA407-4C02-4A40-936E-EB737A0F40CE}"/>
    <cellStyle name="SAPBEXHLevel1 3 5 3 2" xfId="7366" xr:uid="{B44C8EA7-4FCA-46C5-9414-EEA6CEB31275}"/>
    <cellStyle name="SAPBEXHLevel1 3 5 3 3" xfId="11275" xr:uid="{60C92459-B160-482F-AAC5-B073EC9BBF0A}"/>
    <cellStyle name="SAPBEXHLevel1 3 5 3 4" xfId="9990" xr:uid="{20990B76-D2D9-4D5C-8054-A8C311CA7703}"/>
    <cellStyle name="SAPBEXHLevel1 3 5 4" xfId="6068" xr:uid="{5F95D920-713D-47C1-A643-30548978B848}"/>
    <cellStyle name="SAPBEXHLevel1 3 5 5" xfId="8826" xr:uid="{A5FCF811-CAE8-4805-8146-A12EA2245124}"/>
    <cellStyle name="SAPBEXHLevel1 3 5 6" xfId="9528" xr:uid="{4239F8C9-18AE-41F0-8D09-C0EF7BE65BF1}"/>
    <cellStyle name="SAPBEXHLevel1 3 5 7" xfId="12485" xr:uid="{8E15A5AC-764E-4BEB-9AE0-5A6E67D2B111}"/>
    <cellStyle name="SAPBEXHLevel1 3 6" xfId="1810" xr:uid="{AEE9312C-258C-4EFE-BBB0-5556B72D51FD}"/>
    <cellStyle name="SAPBEXHLevel1 3 6 2" xfId="1811" xr:uid="{64D86E4B-F546-48D1-A4B6-11EE94C899A6}"/>
    <cellStyle name="SAPBEXHLevel1 3 6 2 2" xfId="3128" xr:uid="{8C07A74F-B4A8-4AC6-AB33-4F3C127688E5}"/>
    <cellStyle name="SAPBEXHLevel1 3 6 2 2 2" xfId="7369" xr:uid="{C3C3EA5D-9FBD-4C2D-BC2E-DF743CDC1D98}"/>
    <cellStyle name="SAPBEXHLevel1 3 6 2 2 3" xfId="11278" xr:uid="{3718A7A7-A528-4D3F-88C8-0E6E249B2C61}"/>
    <cellStyle name="SAPBEXHLevel1 3 6 2 2 4" xfId="9915" xr:uid="{2FACEA6B-94F6-40DB-9696-90AE9FA46407}"/>
    <cellStyle name="SAPBEXHLevel1 3 6 2 3" xfId="6071" xr:uid="{DC02A908-B5E9-488E-806B-C805A2A838A2}"/>
    <cellStyle name="SAPBEXHLevel1 3 6 2 4" xfId="8829" xr:uid="{70A109BA-2EB5-4C9D-9C5F-F86F94A6CAA0}"/>
    <cellStyle name="SAPBEXHLevel1 3 6 2 5" xfId="4796" xr:uid="{13299E51-ACD4-4FFD-AE9D-0393E8354768}"/>
    <cellStyle name="SAPBEXHLevel1 3 6 2 6" xfId="13901" xr:uid="{3922F992-3223-40D3-BA1E-8DC19AAAFB0D}"/>
    <cellStyle name="SAPBEXHLevel1 3 6 3" xfId="3127" xr:uid="{9188A392-3276-47DC-B69D-43F928B7C0D2}"/>
    <cellStyle name="SAPBEXHLevel1 3 6 3 2" xfId="7368" xr:uid="{731FE267-F532-4D4D-A8DB-E1403B7101E8}"/>
    <cellStyle name="SAPBEXHLevel1 3 6 3 3" xfId="11277" xr:uid="{E585AE9B-B066-448B-B3C6-F212F4F1E638}"/>
    <cellStyle name="SAPBEXHLevel1 3 6 3 4" xfId="9988" xr:uid="{364C03AF-DF0E-425F-BBBC-2346B1510868}"/>
    <cellStyle name="SAPBEXHLevel1 3 6 4" xfId="6070" xr:uid="{BAF844F7-BE70-4782-9316-7DD4EF9A11C3}"/>
    <cellStyle name="SAPBEXHLevel1 3 6 5" xfId="8828" xr:uid="{36B26390-7A15-4BA8-B53A-E05136770A58}"/>
    <cellStyle name="SAPBEXHLevel1 3 6 6" xfId="4795" xr:uid="{9906CAAF-018C-4389-8365-DAE78AC87EE1}"/>
    <cellStyle name="SAPBEXHLevel1 3 6 7" xfId="13213" xr:uid="{4718B384-38F5-4541-B5A2-3E0A20DDAB3A}"/>
    <cellStyle name="SAPBEXHLevel1 3 7" xfId="1812" xr:uid="{878C3AE3-CDA6-4039-B5C0-5C886D5AC939}"/>
    <cellStyle name="SAPBEXHLevel1 3 7 2" xfId="1813" xr:uid="{9F8713D6-6B6A-4807-BC1B-3FF7423F6714}"/>
    <cellStyle name="SAPBEXHLevel1 3 7 2 2" xfId="3130" xr:uid="{D761C23E-1F8D-47A4-8342-3F0FE07FE5E5}"/>
    <cellStyle name="SAPBEXHLevel1 3 7 2 2 2" xfId="7371" xr:uid="{578299B9-3EB8-4CB1-B7C9-DA147A990A47}"/>
    <cellStyle name="SAPBEXHLevel1 3 7 2 2 3" xfId="11280" xr:uid="{EF3C4BA5-B2F6-4D90-B949-61A525AA049A}"/>
    <cellStyle name="SAPBEXHLevel1 3 7 2 2 4" xfId="10107" xr:uid="{1B3CA49E-D792-472D-97CE-874D3CEFD6F8}"/>
    <cellStyle name="SAPBEXHLevel1 3 7 2 3" xfId="6073" xr:uid="{4BF7345A-F9F4-475B-A2B5-FE72219AFF21}"/>
    <cellStyle name="SAPBEXHLevel1 3 7 2 4" xfId="8831" xr:uid="{D54640C7-5D23-43D3-9A3F-52CC442BE1B9}"/>
    <cellStyle name="SAPBEXHLevel1 3 7 2 5" xfId="4798" xr:uid="{763DA0E4-55C1-476B-B380-5FFFE5BE7E69}"/>
    <cellStyle name="SAPBEXHLevel1 3 7 2 6" xfId="12483" xr:uid="{61659C06-D54B-4E1B-B20C-0DF0BB803616}"/>
    <cellStyle name="SAPBEXHLevel1 3 7 3" xfId="3129" xr:uid="{BAF1AE61-D357-49B0-8CB3-EC0188575D5C}"/>
    <cellStyle name="SAPBEXHLevel1 3 7 3 2" xfId="7370" xr:uid="{59F7EF01-9666-4C00-B8E8-7957EE91F799}"/>
    <cellStyle name="SAPBEXHLevel1 3 7 3 3" xfId="11279" xr:uid="{22D6B12D-EBED-4615-923F-FC3F4ED462C4}"/>
    <cellStyle name="SAPBEXHLevel1 3 7 3 4" xfId="10108" xr:uid="{64EA426F-1F12-47A1-9718-69E18A713C2D}"/>
    <cellStyle name="SAPBEXHLevel1 3 7 4" xfId="6072" xr:uid="{AFC66866-D2BF-43E2-944F-5DD5168D907E}"/>
    <cellStyle name="SAPBEXHLevel1 3 7 5" xfId="8830" xr:uid="{4C7AB30C-8D50-4B7A-A9EE-D415041FBC22}"/>
    <cellStyle name="SAPBEXHLevel1 3 7 6" xfId="4797" xr:uid="{F06CCA89-E2D6-4083-8732-D7D9DF70D411}"/>
    <cellStyle name="SAPBEXHLevel1 3 7 7" xfId="13214" xr:uid="{110B6A25-4B99-46BC-A8D0-0573588D749E}"/>
    <cellStyle name="SAPBEXHLevel1 3 8" xfId="1814" xr:uid="{A76F3456-371B-4580-865F-45AEDC399751}"/>
    <cellStyle name="SAPBEXHLevel1 3 8 2" xfId="3131" xr:uid="{0455AFCE-1016-4B7C-8DE5-E2B71A30D1A1}"/>
    <cellStyle name="SAPBEXHLevel1 3 8 2 2" xfId="7372" xr:uid="{63510412-98D1-4829-BD48-60BE2FC36E0A}"/>
    <cellStyle name="SAPBEXHLevel1 3 8 2 3" xfId="11281" xr:uid="{847DE2E0-CD4B-45C3-B501-C0E873BB2757}"/>
    <cellStyle name="SAPBEXHLevel1 3 8 2 4" xfId="10106" xr:uid="{C85704DC-061B-49F2-9AF0-E44105141702}"/>
    <cellStyle name="SAPBEXHLevel1 3 8 3" xfId="6074" xr:uid="{56ACCDF2-636D-41D5-9A03-36D3C8CD3BA4}"/>
    <cellStyle name="SAPBEXHLevel1 3 8 4" xfId="8832" xr:uid="{D0304852-B62A-46DE-B2F9-7E2591AEAC0A}"/>
    <cellStyle name="SAPBEXHLevel1 3 8 5" xfId="4799" xr:uid="{86ECC2FE-D3E1-4265-A9AD-3E0FC66F7566}"/>
    <cellStyle name="SAPBEXHLevel1 3 8 6" xfId="12482" xr:uid="{CED47C7E-87B1-4D32-8F73-D55F67B8F9FB}"/>
    <cellStyle name="SAPBEXHLevel1 3 9" xfId="1815" xr:uid="{AFEF26FA-6A81-452A-801A-8386ECB12200}"/>
    <cellStyle name="SAPBEXHLevel1 3 9 2" xfId="3132" xr:uid="{71537A33-1DEF-45D1-9FB8-ED03A70E27AA}"/>
    <cellStyle name="SAPBEXHLevel1 3 9 2 2" xfId="7373" xr:uid="{F236FC18-BA00-4D11-8401-338376465F15}"/>
    <cellStyle name="SAPBEXHLevel1 3 9 2 3" xfId="11282" xr:uid="{106CF43C-B682-477B-A71E-7B35A737138E}"/>
    <cellStyle name="SAPBEXHLevel1 3 9 2 4" xfId="10105" xr:uid="{A0BA869A-8CA0-4E1A-B6E4-A7D8280168A2}"/>
    <cellStyle name="SAPBEXHLevel1 3 9 3" xfId="6075" xr:uid="{341EB281-1551-421F-B77D-5846BBD275E5}"/>
    <cellStyle name="SAPBEXHLevel1 3 9 4" xfId="8833" xr:uid="{7A9E65AD-0984-4535-8A81-D3805B221D67}"/>
    <cellStyle name="SAPBEXHLevel1 3 9 5" xfId="4800" xr:uid="{CDAC8D96-843F-4F0E-B69B-4CB1B1990174}"/>
    <cellStyle name="SAPBEXHLevel1 3 9 6" xfId="12841" xr:uid="{9777FA2C-2748-4ECB-9039-3E0EA936F59D}"/>
    <cellStyle name="SAPBEXHLevel1 4" xfId="173" xr:uid="{AB6EEF40-CDFC-47FA-867F-80B05D7860F7}"/>
    <cellStyle name="SAPBEXHLevel1 4 10" xfId="1816" xr:uid="{09B05372-F210-4108-B867-1EBC64B339FA}"/>
    <cellStyle name="SAPBEXHLevel1 4 10 2" xfId="3133" xr:uid="{8E47F12C-4C40-4391-9E20-9EAA7A6F09BD}"/>
    <cellStyle name="SAPBEXHLevel1 4 10 2 2" xfId="7374" xr:uid="{CD28280E-46A0-4932-8CC1-704B4E58934C}"/>
    <cellStyle name="SAPBEXHLevel1 4 10 2 3" xfId="11283" xr:uid="{0D749DB6-F25D-4F77-8B03-2B4F48229164}"/>
    <cellStyle name="SAPBEXHLevel1 4 10 2 4" xfId="10104" xr:uid="{EDD2F962-E697-4A33-94C1-40369F0AEC2C}"/>
    <cellStyle name="SAPBEXHLevel1 4 10 3" xfId="6076" xr:uid="{3BB92405-E23D-46D6-8282-FBA705261B29}"/>
    <cellStyle name="SAPBEXHLevel1 4 10 4" xfId="8834" xr:uid="{613A1DCC-BBF6-4B56-91CA-1E4C37D7B620}"/>
    <cellStyle name="SAPBEXHLevel1 4 10 5" xfId="4801" xr:uid="{59BF5430-0D14-486E-B9DC-CF2FBEE074A9}"/>
    <cellStyle name="SAPBEXHLevel1 4 10 6" xfId="13212" xr:uid="{5282E75F-F5E8-4ABE-BC8F-159F1F698536}"/>
    <cellStyle name="SAPBEXHLevel1 4 11" xfId="1817" xr:uid="{A82D791B-2726-47CC-9541-045899CCAC71}"/>
    <cellStyle name="SAPBEXHLevel1 4 11 2" xfId="3134" xr:uid="{693D6941-90F9-44AC-A3B2-F547AE9FF460}"/>
    <cellStyle name="SAPBEXHLevel1 4 11 2 2" xfId="7375" xr:uid="{D9335023-713E-4065-9FC9-876F55A1133C}"/>
    <cellStyle name="SAPBEXHLevel1 4 11 2 3" xfId="11284" xr:uid="{3B98BD1F-9EAC-49C4-8CE7-08E25DA10F25}"/>
    <cellStyle name="SAPBEXHLevel1 4 11 2 4" xfId="10890" xr:uid="{EB449C21-934D-474B-903B-75C35DAECE4A}"/>
    <cellStyle name="SAPBEXHLevel1 4 11 3" xfId="6077" xr:uid="{D6D6727E-D865-4BEB-9270-CBFA03827CFB}"/>
    <cellStyle name="SAPBEXHLevel1 4 11 4" xfId="8835" xr:uid="{4EF05599-C0EB-4B0B-A82D-61FEFF05E99C}"/>
    <cellStyle name="SAPBEXHLevel1 4 11 5" xfId="4802" xr:uid="{9D11DBE3-580D-4304-85BD-2D05A36672CF}"/>
    <cellStyle name="SAPBEXHLevel1 4 11 6" xfId="12481" xr:uid="{1CF93F72-5A28-4F53-9D42-78B6ACEB4589}"/>
    <cellStyle name="SAPBEXHLevel1 4 12" xfId="1818" xr:uid="{1D6AEE43-1B70-447D-B69C-9861660D7D0C}"/>
    <cellStyle name="SAPBEXHLevel1 4 12 2" xfId="3135" xr:uid="{0D631B93-4FC0-4427-8944-3785988C3A84}"/>
    <cellStyle name="SAPBEXHLevel1 4 12 2 2" xfId="7376" xr:uid="{894B5E18-C0C5-44F5-AD59-88B6A3F73D42}"/>
    <cellStyle name="SAPBEXHLevel1 4 12 2 3" xfId="11285" xr:uid="{D2D6D549-1DE9-4352-B3C3-2F0AD8A68AE6}"/>
    <cellStyle name="SAPBEXHLevel1 4 12 2 4" xfId="9470" xr:uid="{2C19D049-C7AC-4FF6-A8A6-F66CD7A0B108}"/>
    <cellStyle name="SAPBEXHLevel1 4 12 3" xfId="6078" xr:uid="{8FBBC398-A218-4896-A2CD-42D9B03C4D06}"/>
    <cellStyle name="SAPBEXHLevel1 4 12 4" xfId="8836" xr:uid="{DEB283F1-D9A9-4FDB-AB16-D8E6D11C9C11}"/>
    <cellStyle name="SAPBEXHLevel1 4 12 5" xfId="4803" xr:uid="{6D373A46-9A6E-4C6E-BAFA-8DC1CD913E35}"/>
    <cellStyle name="SAPBEXHLevel1 4 12 6" xfId="13211" xr:uid="{837E2C16-3B2B-498A-A3F6-3EDAAFC68515}"/>
    <cellStyle name="SAPBEXHLevel1 4 13" xfId="1819" xr:uid="{658985AE-C707-469B-AFD5-3D01E971D9DD}"/>
    <cellStyle name="SAPBEXHLevel1 4 13 2" xfId="3136" xr:uid="{47A68671-457F-42C8-AE64-7DD76AC2D7FC}"/>
    <cellStyle name="SAPBEXHLevel1 4 13 2 2" xfId="7377" xr:uid="{54397753-53A8-4AA6-B2A1-44D224D5228D}"/>
    <cellStyle name="SAPBEXHLevel1 4 13 2 3" xfId="11286" xr:uid="{F37DE096-F1CF-40E7-8054-C968A599146E}"/>
    <cellStyle name="SAPBEXHLevel1 4 13 2 4" xfId="10423" xr:uid="{EFE0DAC0-1A1B-4925-A77F-09109A3DD499}"/>
    <cellStyle name="SAPBEXHLevel1 4 13 3" xfId="6079" xr:uid="{584DA4EF-CD89-44DF-8CCC-5DA686CD9F32}"/>
    <cellStyle name="SAPBEXHLevel1 4 13 4" xfId="8837" xr:uid="{11651135-AC57-455E-A845-6F5E97AFCF86}"/>
    <cellStyle name="SAPBEXHLevel1 4 13 5" xfId="8001" xr:uid="{95480883-BB9C-4D95-83D0-77777952A541}"/>
    <cellStyle name="SAPBEXHLevel1 4 13 6" xfId="12480" xr:uid="{28871A96-FBD5-4177-902D-E5492CD38EA4}"/>
    <cellStyle name="SAPBEXHLevel1 4 14" xfId="1820" xr:uid="{B5640402-1A3F-40E5-9AB7-5F22257BCD69}"/>
    <cellStyle name="SAPBEXHLevel1 4 14 2" xfId="3137" xr:uid="{2D04FA53-519E-44EB-AEF7-5907A30AF250}"/>
    <cellStyle name="SAPBEXHLevel1 4 14 2 2" xfId="7378" xr:uid="{028FADD7-CFE3-4A56-8FB8-07BE334499F4}"/>
    <cellStyle name="SAPBEXHLevel1 4 14 2 3" xfId="11287" xr:uid="{CA8C11D6-2751-43DA-8861-57E3D3C456A6}"/>
    <cellStyle name="SAPBEXHLevel1 4 14 2 4" xfId="10103" xr:uid="{598231C2-435E-4FA3-82C0-57B763D9C37D}"/>
    <cellStyle name="SAPBEXHLevel1 4 14 3" xfId="6080" xr:uid="{457696DB-6EE9-4B66-93AD-5DD4D350CB08}"/>
    <cellStyle name="SAPBEXHLevel1 4 14 4" xfId="8838" xr:uid="{70A30356-B97F-4052-923E-3B63711CA50B}"/>
    <cellStyle name="SAPBEXHLevel1 4 14 5" xfId="4804" xr:uid="{3B65F628-72FC-402C-9A2A-2E94D7D39494}"/>
    <cellStyle name="SAPBEXHLevel1 4 14 6" xfId="13210" xr:uid="{48F417DB-19FB-4DC8-A27D-92B0E6818AA3}"/>
    <cellStyle name="SAPBEXHLevel1 4 15" xfId="1821" xr:uid="{E8EE14CD-99B8-4905-84A7-67D4F55D3846}"/>
    <cellStyle name="SAPBEXHLevel1 4 15 2" xfId="3138" xr:uid="{1F2BBEAF-1F8F-4704-9792-9913AF61C16A}"/>
    <cellStyle name="SAPBEXHLevel1 4 15 2 2" xfId="7379" xr:uid="{214DF81E-A9A4-4865-B6A3-15A07BF538C8}"/>
    <cellStyle name="SAPBEXHLevel1 4 15 2 3" xfId="11288" xr:uid="{7017EF58-1F46-4361-9C27-BD79EA283286}"/>
    <cellStyle name="SAPBEXHLevel1 4 15 2 4" xfId="10464" xr:uid="{A95E5226-1E3C-421B-BB08-2355D37CC6D4}"/>
    <cellStyle name="SAPBEXHLevel1 4 15 3" xfId="6081" xr:uid="{EEDA9C5D-68FC-419C-B94A-E952ADF09911}"/>
    <cellStyle name="SAPBEXHLevel1 4 15 4" xfId="8839" xr:uid="{12DB4975-D218-4629-BA08-FC627AE624A1}"/>
    <cellStyle name="SAPBEXHLevel1 4 15 5" xfId="4805" xr:uid="{85FC9BC3-62D4-42EB-8C96-D070F6D6B335}"/>
    <cellStyle name="SAPBEXHLevel1 4 15 6" xfId="12479" xr:uid="{2150FEA8-5BD1-4C8F-A24E-4A2212762961}"/>
    <cellStyle name="SAPBEXHLevel1 4 16" xfId="1822" xr:uid="{50FD1FEF-56DC-4917-83FA-4C3CCBECBC95}"/>
    <cellStyle name="SAPBEXHLevel1 4 16 2" xfId="3139" xr:uid="{12C2ECB3-065D-402E-9301-20DFB9C10DC8}"/>
    <cellStyle name="SAPBEXHLevel1 4 16 2 2" xfId="7380" xr:uid="{FAEC8FA3-4F20-4A56-ABCE-D7B6F6FE2FB8}"/>
    <cellStyle name="SAPBEXHLevel1 4 16 2 3" xfId="11289" xr:uid="{2B94F3AD-B6BB-47A9-88B1-503AC032D84F}"/>
    <cellStyle name="SAPBEXHLevel1 4 16 2 4" xfId="9987" xr:uid="{9E669AB5-A56D-4336-A4E6-8C0636BAF8BB}"/>
    <cellStyle name="SAPBEXHLevel1 4 16 3" xfId="6082" xr:uid="{382B3807-2B0F-47C5-B3D8-00E6E7944DD3}"/>
    <cellStyle name="SAPBEXHLevel1 4 16 4" xfId="8840" xr:uid="{7961073B-5B32-458B-94FF-B338FD3E16F7}"/>
    <cellStyle name="SAPBEXHLevel1 4 16 5" xfId="4806" xr:uid="{B3D635B3-9E0D-48B5-9A1B-274567DB1240}"/>
    <cellStyle name="SAPBEXHLevel1 4 16 6" xfId="13209" xr:uid="{5A34E810-8DE0-4836-B8F4-BCBAAB9A96FF}"/>
    <cellStyle name="SAPBEXHLevel1 4 17" xfId="2487" xr:uid="{9DF5537D-2F25-4DAB-A675-BE20EDA7A88D}"/>
    <cellStyle name="SAPBEXHLevel1 4 17 2" xfId="6728" xr:uid="{6E08E0A2-8F32-4703-B46D-4AF9219DC460}"/>
    <cellStyle name="SAPBEXHLevel1 4 17 3" xfId="5444" xr:uid="{F7F8ED9C-0CB9-4F79-9AAE-3846CA1715E5}"/>
    <cellStyle name="SAPBEXHLevel1 4 17 4" xfId="13015" xr:uid="{C60BDBE1-022B-4B0B-9CDC-C1FD0AC52C0D}"/>
    <cellStyle name="SAPBEXHLevel1 4 18" xfId="4495" xr:uid="{0FBEE57A-C8B2-4544-980C-D9F947707A04}"/>
    <cellStyle name="SAPBEXHLevel1 4 19" xfId="5070" xr:uid="{8276EA3F-FE22-4BCC-8B40-E0A4A38250B0}"/>
    <cellStyle name="SAPBEXHLevel1 4 2" xfId="1823" xr:uid="{1EF0F45C-FC02-4C62-A353-7D0C4CA97725}"/>
    <cellStyle name="SAPBEXHLevel1 4 2 2" xfId="1824" xr:uid="{E36F88F3-D9F1-429D-A623-30CA89514A1F}"/>
    <cellStyle name="SAPBEXHLevel1 4 2 2 2" xfId="3141" xr:uid="{59E51907-8B9E-454E-885E-368A0F78ED01}"/>
    <cellStyle name="SAPBEXHLevel1 4 2 2 2 2" xfId="7382" xr:uid="{64B2E932-63D5-4FAE-9B0A-D8AAE6E969BD}"/>
    <cellStyle name="SAPBEXHLevel1 4 2 2 2 3" xfId="11291" xr:uid="{8CE872C0-F829-4878-8733-E5D77FCD952D}"/>
    <cellStyle name="SAPBEXHLevel1 4 2 2 2 4" xfId="9985" xr:uid="{86EB12D9-095C-4550-AED5-63173624A01C}"/>
    <cellStyle name="SAPBEXHLevel1 4 2 2 3" xfId="6084" xr:uid="{319C4685-46DD-4F4E-BFF6-D7A4707C8BC6}"/>
    <cellStyle name="SAPBEXHLevel1 4 2 2 4" xfId="8842" xr:uid="{B13B5C52-4B02-4C70-9666-BAB96DEFB459}"/>
    <cellStyle name="SAPBEXHLevel1 4 2 2 5" xfId="4808" xr:uid="{D013A02D-CCDF-43D4-A65F-33FA9D07A8FD}"/>
    <cellStyle name="SAPBEXHLevel1 4 2 2 6" xfId="13208" xr:uid="{56038F64-6EC7-4234-B2EC-25A1F959541D}"/>
    <cellStyle name="SAPBEXHLevel1 4 2 3" xfId="4200" xr:uid="{BA7BFF21-6348-4988-80DE-E6E01D58CA87}"/>
    <cellStyle name="SAPBEXHLevel1 4 2 3 2" xfId="8435" xr:uid="{AD1A71B2-0CF8-4DC3-94A5-3F4D1D7FA6B0}"/>
    <cellStyle name="SAPBEXHLevel1 4 2 3 3" xfId="12309" xr:uid="{89EC1F50-683E-4D08-9E18-1D80EB41A64A}"/>
    <cellStyle name="SAPBEXHLevel1 4 2 3 4" xfId="12028" xr:uid="{FFBEC3D2-9168-4123-8449-2ADEEFD2C2F3}"/>
    <cellStyle name="SAPBEXHLevel1 4 2 4" xfId="3140" xr:uid="{EA3BBBE5-5558-4EE6-A16A-1FDDAA3D63B0}"/>
    <cellStyle name="SAPBEXHLevel1 4 2 4 2" xfId="7381" xr:uid="{A719A350-E053-488B-887E-F8A37F5D8C16}"/>
    <cellStyle name="SAPBEXHLevel1 4 2 4 3" xfId="11290" xr:uid="{50E37637-1013-4913-84C7-E2D313AEFE47}"/>
    <cellStyle name="SAPBEXHLevel1 4 2 4 4" xfId="9986" xr:uid="{C9A914EF-71DC-4F40-A4D8-A32D614622B0}"/>
    <cellStyle name="SAPBEXHLevel1 4 2 5" xfId="6083" xr:uid="{4A1E8336-C874-4940-8F9F-ACEE6A27B8ED}"/>
    <cellStyle name="SAPBEXHLevel1 4 2 6" xfId="8841" xr:uid="{3E7910FF-F89C-4E22-ADE3-AAF475CC2CCE}"/>
    <cellStyle name="SAPBEXHLevel1 4 2 7" xfId="4807" xr:uid="{6D9056F4-506E-45FC-80C7-321041CE3853}"/>
    <cellStyle name="SAPBEXHLevel1 4 2 8" xfId="12478" xr:uid="{791E6D53-23C4-4531-A9EE-CB8035569BA7}"/>
    <cellStyle name="SAPBEXHLevel1 4 20" xfId="10318" xr:uid="{DF182813-12D7-404D-A68B-E6125D51BEA6}"/>
    <cellStyle name="SAPBEXHLevel1 4 21" xfId="12755" xr:uid="{781C98B0-35F9-4832-8A5A-2FC1F49D00E9}"/>
    <cellStyle name="SAPBEXHLevel1 4 3" xfId="1825" xr:uid="{4B7BC7A0-ABA9-482C-8431-229769405089}"/>
    <cellStyle name="SAPBEXHLevel1 4 3 2" xfId="1826" xr:uid="{EA38CBC1-1CA7-443B-87D0-A6108EB9FCA0}"/>
    <cellStyle name="SAPBEXHLevel1 4 3 2 2" xfId="3143" xr:uid="{975E5358-3AB4-4677-922B-977B6BF1F1FF}"/>
    <cellStyle name="SAPBEXHLevel1 4 3 2 2 2" xfId="7384" xr:uid="{D94630E5-444D-4B8F-858D-704940AB2DA6}"/>
    <cellStyle name="SAPBEXHLevel1 4 3 2 2 3" xfId="11293" xr:uid="{AB852227-35C7-4C59-AFFC-744BD20A9226}"/>
    <cellStyle name="SAPBEXHLevel1 4 3 2 2 4" xfId="9983" xr:uid="{072A037A-4B7B-41F4-AE2D-10518168A257}"/>
    <cellStyle name="SAPBEXHLevel1 4 3 2 3" xfId="6086" xr:uid="{3515B001-0776-43C8-B2CC-E90E3EA32B26}"/>
    <cellStyle name="SAPBEXHLevel1 4 3 2 4" xfId="8844" xr:uid="{119EFF19-CDB0-4F7D-B2D1-11219146F788}"/>
    <cellStyle name="SAPBEXHLevel1 4 3 2 5" xfId="4810" xr:uid="{6EDDB33F-368B-4681-9F36-E9B33E545818}"/>
    <cellStyle name="SAPBEXHLevel1 4 3 2 6" xfId="13207" xr:uid="{524FE691-FE5B-4C85-B6F9-0AFECE71C57B}"/>
    <cellStyle name="SAPBEXHLevel1 4 3 3" xfId="3142" xr:uid="{FA528586-1D88-41EA-B787-3486E9A58FBF}"/>
    <cellStyle name="SAPBEXHLevel1 4 3 3 2" xfId="7383" xr:uid="{4F107D5D-9AD2-4718-ACDC-2884EE0F77FA}"/>
    <cellStyle name="SAPBEXHLevel1 4 3 3 3" xfId="11292" xr:uid="{3846BDDA-CEAE-49D5-9784-F4289B61746D}"/>
    <cellStyle name="SAPBEXHLevel1 4 3 3 4" xfId="9984" xr:uid="{02582576-F56B-4FF1-B7E2-CED533DC6F48}"/>
    <cellStyle name="SAPBEXHLevel1 4 3 4" xfId="6085" xr:uid="{0A6F9254-4AC2-498B-A355-A748E32BADE7}"/>
    <cellStyle name="SAPBEXHLevel1 4 3 5" xfId="8843" xr:uid="{C56A265B-0DB4-4C05-A03F-7E1DFBCA8886}"/>
    <cellStyle name="SAPBEXHLevel1 4 3 6" xfId="4809" xr:uid="{4FDF4177-156F-4D6F-B404-1BF9E974EAC4}"/>
    <cellStyle name="SAPBEXHLevel1 4 3 7" xfId="12477" xr:uid="{24DAEAE9-5A36-4085-A867-A5FAC3CAEA0D}"/>
    <cellStyle name="SAPBEXHLevel1 4 4" xfId="1827" xr:uid="{13544C57-AD19-4A39-9E45-F75DF04BAEA0}"/>
    <cellStyle name="SAPBEXHLevel1 4 4 2" xfId="1828" xr:uid="{8FE591A7-84C7-4FE6-AD7B-7C7E2CF4816B}"/>
    <cellStyle name="SAPBEXHLevel1 4 4 2 2" xfId="3145" xr:uid="{E747D40E-20B0-4687-9356-75DF351D8F95}"/>
    <cellStyle name="SAPBEXHLevel1 4 4 2 2 2" xfId="7386" xr:uid="{CC5797BC-37C9-41A9-9B1C-63FA02452AAF}"/>
    <cellStyle name="SAPBEXHLevel1 4 4 2 2 3" xfId="11295" xr:uid="{0315CABB-CA40-40D7-B1EA-2CCCD4D0C049}"/>
    <cellStyle name="SAPBEXHLevel1 4 4 2 2 4" xfId="9981" xr:uid="{585360EA-6447-49EB-9EC8-9ABF6170103A}"/>
    <cellStyle name="SAPBEXHLevel1 4 4 2 3" xfId="6088" xr:uid="{00BA0B8B-3E9B-47A8-9C1B-F2AB3A98B256}"/>
    <cellStyle name="SAPBEXHLevel1 4 4 2 4" xfId="8846" xr:uid="{A52F8822-54CA-49DF-8F41-64F6B32A84DC}"/>
    <cellStyle name="SAPBEXHLevel1 4 4 2 5" xfId="4812" xr:uid="{AECE240D-9AC5-49E6-9FE8-2B72557C2D54}"/>
    <cellStyle name="SAPBEXHLevel1 4 4 2 6" xfId="13206" xr:uid="{A2167AAC-6E42-4A40-A164-2DFADB1C0BCE}"/>
    <cellStyle name="SAPBEXHLevel1 4 4 3" xfId="3144" xr:uid="{0E61DE4E-7551-43B8-9BE3-BF7598AEA595}"/>
    <cellStyle name="SAPBEXHLevel1 4 4 3 2" xfId="7385" xr:uid="{479B03F5-2226-4CCD-8835-9E8A351E4E5A}"/>
    <cellStyle name="SAPBEXHLevel1 4 4 3 3" xfId="11294" xr:uid="{D60B74FE-1615-4A07-BBFA-CF7A05CCAAEC}"/>
    <cellStyle name="SAPBEXHLevel1 4 4 3 4" xfId="9982" xr:uid="{1131C79A-100E-4A8D-BD9A-BD6226D0B40A}"/>
    <cellStyle name="SAPBEXHLevel1 4 4 4" xfId="6087" xr:uid="{163EB3FC-7C55-4028-B206-EF0263F20D54}"/>
    <cellStyle name="SAPBEXHLevel1 4 4 5" xfId="8845" xr:uid="{08822270-F442-40DB-976B-13DCEECA184F}"/>
    <cellStyle name="SAPBEXHLevel1 4 4 6" xfId="4811" xr:uid="{5BD812B2-3198-4258-B189-8599F5560F68}"/>
    <cellStyle name="SAPBEXHLevel1 4 4 7" xfId="12476" xr:uid="{B64132AE-1726-4BA2-8D2D-69E455A50E3E}"/>
    <cellStyle name="SAPBEXHLevel1 4 5" xfId="1829" xr:uid="{FDD6D5A6-AC52-4888-9899-62CC07A58382}"/>
    <cellStyle name="SAPBEXHLevel1 4 5 2" xfId="1830" xr:uid="{666809D9-1522-45D5-9471-A99525ED119C}"/>
    <cellStyle name="SAPBEXHLevel1 4 5 2 2" xfId="3147" xr:uid="{F72242EF-D0F4-4BAE-B625-C29D0277C331}"/>
    <cellStyle name="SAPBEXHLevel1 4 5 2 2 2" xfId="7388" xr:uid="{135E8E85-DE8E-424A-81E3-037688EB9519}"/>
    <cellStyle name="SAPBEXHLevel1 4 5 2 2 3" xfId="11297" xr:uid="{333014C5-C128-486A-B85B-1A7B0BDA1A44}"/>
    <cellStyle name="SAPBEXHLevel1 4 5 2 2 4" xfId="9445" xr:uid="{68D62046-33D0-4523-B3F2-0313F1A00A7F}"/>
    <cellStyle name="SAPBEXHLevel1 4 5 2 3" xfId="6090" xr:uid="{32A8A77A-1D3D-472A-B8B1-D5677748D19B}"/>
    <cellStyle name="SAPBEXHLevel1 4 5 2 4" xfId="8848" xr:uid="{01D51DF9-DEEF-410D-B86D-07A0149E1258}"/>
    <cellStyle name="SAPBEXHLevel1 4 5 2 5" xfId="4814" xr:uid="{B22AD3D7-D189-4CD0-A80D-5AC055A50DBA}"/>
    <cellStyle name="SAPBEXHLevel1 4 5 2 6" xfId="9928" xr:uid="{2FA70FEB-147D-4AE0-85CE-AC59A22D388B}"/>
    <cellStyle name="SAPBEXHLevel1 4 5 3" xfId="3146" xr:uid="{76C7039E-3F31-494D-B198-F80B08D38044}"/>
    <cellStyle name="SAPBEXHLevel1 4 5 3 2" xfId="7387" xr:uid="{419B6234-D667-4018-8EC2-FC3831189585}"/>
    <cellStyle name="SAPBEXHLevel1 4 5 3 3" xfId="11296" xr:uid="{AADC060C-83C9-4D60-B7DD-062B2E8F6383}"/>
    <cellStyle name="SAPBEXHLevel1 4 5 3 4" xfId="10851" xr:uid="{DC10D0A7-427B-4BBF-8A05-CC7405586DBE}"/>
    <cellStyle name="SAPBEXHLevel1 4 5 4" xfId="6089" xr:uid="{8612E5B8-6181-4FB8-8551-C59123649AB7}"/>
    <cellStyle name="SAPBEXHLevel1 4 5 5" xfId="8847" xr:uid="{6751AD40-853D-44D3-AF1D-CC536CA9352B}"/>
    <cellStyle name="SAPBEXHLevel1 4 5 6" xfId="4813" xr:uid="{086585FB-14D4-479E-8993-E89A6F0E7809}"/>
    <cellStyle name="SAPBEXHLevel1 4 5 7" xfId="12475" xr:uid="{C788C0EC-0288-4E53-9C0D-9F06696D3D06}"/>
    <cellStyle name="SAPBEXHLevel1 4 6" xfId="1831" xr:uid="{E5F5E8E9-3E83-4BE1-BAC6-9373987EA1AC}"/>
    <cellStyle name="SAPBEXHLevel1 4 6 2" xfId="1832" xr:uid="{C5EE32D0-C584-4622-B8D4-49E15B8E88A7}"/>
    <cellStyle name="SAPBEXHLevel1 4 6 2 2" xfId="3149" xr:uid="{0B8BA7C7-EBBD-49C2-BE20-369537AFA2D6}"/>
    <cellStyle name="SAPBEXHLevel1 4 6 2 2 2" xfId="7390" xr:uid="{FDBEE6C3-7C51-46A0-94F6-1E52816DB15C}"/>
    <cellStyle name="SAPBEXHLevel1 4 6 2 2 3" xfId="11299" xr:uid="{985129A1-64B3-48FC-932A-D60C01509B86}"/>
    <cellStyle name="SAPBEXHLevel1 4 6 2 2 4" xfId="9741" xr:uid="{685711A1-27ED-41AE-AF84-BCA59E46838D}"/>
    <cellStyle name="SAPBEXHLevel1 4 6 2 3" xfId="6092" xr:uid="{508EE6D0-C71C-4C00-85EB-32CEFF014ADE}"/>
    <cellStyle name="SAPBEXHLevel1 4 6 2 4" xfId="8850" xr:uid="{488C544A-E9DB-463A-991C-EDD05BAB7273}"/>
    <cellStyle name="SAPBEXHLevel1 4 6 2 5" xfId="4816" xr:uid="{B7695785-74D1-4AE1-81F5-561DE2BBCAF7}"/>
    <cellStyle name="SAPBEXHLevel1 4 6 2 6" xfId="12474" xr:uid="{5E5AD8B2-8A99-4408-9BF5-4D2570D0FEDE}"/>
    <cellStyle name="SAPBEXHLevel1 4 6 3" xfId="3148" xr:uid="{EF6F1BD6-3407-4DAA-8634-48007B55DF65}"/>
    <cellStyle name="SAPBEXHLevel1 4 6 3 2" xfId="7389" xr:uid="{ABCFDF37-06B3-4EEF-A8D1-BC501FD26918}"/>
    <cellStyle name="SAPBEXHLevel1 4 6 3 3" xfId="11298" xr:uid="{A13AFE92-0EAF-4C92-AE55-1E76795CB2E7}"/>
    <cellStyle name="SAPBEXHLevel1 4 6 3 4" xfId="9392" xr:uid="{6CE05B7A-9F8D-4087-9350-761CDB039010}"/>
    <cellStyle name="SAPBEXHLevel1 4 6 4" xfId="6091" xr:uid="{AF364146-F170-4FF7-891F-574EC25A60E5}"/>
    <cellStyle name="SAPBEXHLevel1 4 6 5" xfId="8849" xr:uid="{180D6D8A-BEA4-414D-A0BC-A145EA1B1F84}"/>
    <cellStyle name="SAPBEXHLevel1 4 6 6" xfId="4815" xr:uid="{128449FB-E79E-4BD8-B3D5-31271B1CCB59}"/>
    <cellStyle name="SAPBEXHLevel1 4 6 7" xfId="13205" xr:uid="{7CA552FC-92A4-40FE-90D4-F14D7127AD3F}"/>
    <cellStyle name="SAPBEXHLevel1 4 7" xfId="1833" xr:uid="{16BDC44A-9C92-423F-B4FB-36D272478313}"/>
    <cellStyle name="SAPBEXHLevel1 4 7 2" xfId="1834" xr:uid="{84CAA391-C82B-45B4-85FF-AF57DEE48003}"/>
    <cellStyle name="SAPBEXHLevel1 4 7 2 2" xfId="3151" xr:uid="{93D618E6-07ED-49AA-B9D8-4A81A617FE3E}"/>
    <cellStyle name="SAPBEXHLevel1 4 7 2 2 2" xfId="7392" xr:uid="{CB5E3A1F-00F7-4655-A3D0-9EB572C2F16B}"/>
    <cellStyle name="SAPBEXHLevel1 4 7 2 2 3" xfId="11301" xr:uid="{C563CD09-725A-47BE-9ADA-B92FBAB6D0C5}"/>
    <cellStyle name="SAPBEXHLevel1 4 7 2 2 4" xfId="9740" xr:uid="{EBBFCAF1-84C4-44BC-A9FC-063108C5454F}"/>
    <cellStyle name="SAPBEXHLevel1 4 7 2 3" xfId="6094" xr:uid="{3999E160-5330-4D15-AD3C-095D41770B32}"/>
    <cellStyle name="SAPBEXHLevel1 4 7 2 4" xfId="8852" xr:uid="{4817F80D-FCAE-4AA5-B958-9D70CF08765C}"/>
    <cellStyle name="SAPBEXHLevel1 4 7 2 5" xfId="10755" xr:uid="{849AC092-476F-45B2-9C09-B3BEE5926E12}"/>
    <cellStyle name="SAPBEXHLevel1 4 7 2 6" xfId="12473" xr:uid="{AD655B54-F4DB-4DAB-BCB7-A96C223760B1}"/>
    <cellStyle name="SAPBEXHLevel1 4 7 3" xfId="3150" xr:uid="{EE14D9E7-182E-4965-A018-0A6458FCC726}"/>
    <cellStyle name="SAPBEXHLevel1 4 7 3 2" xfId="7391" xr:uid="{BD23E788-8AAF-4F96-B9F6-14DDB7F6848F}"/>
    <cellStyle name="SAPBEXHLevel1 4 7 3 3" xfId="11300" xr:uid="{C15C2136-EED6-46CA-B17A-E6E8E459F461}"/>
    <cellStyle name="SAPBEXHLevel1 4 7 3 4" xfId="9391" xr:uid="{66872212-B40C-4CDD-9D21-C0294BAAE110}"/>
    <cellStyle name="SAPBEXHLevel1 4 7 4" xfId="6093" xr:uid="{5CD6E9F1-1ED7-42EF-B770-EB229EDE29B8}"/>
    <cellStyle name="SAPBEXHLevel1 4 7 5" xfId="8851" xr:uid="{A4FA8259-19F6-4915-AB16-C77381DC74EA}"/>
    <cellStyle name="SAPBEXHLevel1 4 7 6" xfId="4817" xr:uid="{2A701D3B-4891-46BC-9B74-23E78DE0015D}"/>
    <cellStyle name="SAPBEXHLevel1 4 7 7" xfId="13204" xr:uid="{EBFAD194-D42C-493F-80F8-61A01D73BF46}"/>
    <cellStyle name="SAPBEXHLevel1 4 8" xfId="1835" xr:uid="{585E3D5B-8296-4840-B5DA-CC366584ED30}"/>
    <cellStyle name="SAPBEXHLevel1 4 8 2" xfId="3152" xr:uid="{8150A4A0-F2E4-4397-9847-CC3B0CBD9802}"/>
    <cellStyle name="SAPBEXHLevel1 4 8 2 2" xfId="7393" xr:uid="{2A7B52F0-66F1-4680-87BD-AD0E62220D9A}"/>
    <cellStyle name="SAPBEXHLevel1 4 8 2 3" xfId="11302" xr:uid="{ADF37C28-44E2-4859-823A-93D3B4E89461}"/>
    <cellStyle name="SAPBEXHLevel1 4 8 2 4" xfId="10404" xr:uid="{23E4B1D9-0326-433E-95AD-F5A2FFD2E1D3}"/>
    <cellStyle name="SAPBEXHLevel1 4 8 3" xfId="6095" xr:uid="{2C391CFE-F5AD-4259-B4D7-61294B9EFD19}"/>
    <cellStyle name="SAPBEXHLevel1 4 8 4" xfId="8853" xr:uid="{0FBEF7BA-56A9-4464-92F3-30FBA510E7A7}"/>
    <cellStyle name="SAPBEXHLevel1 4 8 5" xfId="4818" xr:uid="{FAE60F75-3A23-4F40-A778-F9365E903007}"/>
    <cellStyle name="SAPBEXHLevel1 4 8 6" xfId="13202" xr:uid="{9625F508-607C-4E2E-904B-979F1EC33E14}"/>
    <cellStyle name="SAPBEXHLevel1 4 9" xfId="1836" xr:uid="{7A3D7415-842B-4A30-AE84-5FA216D783E8}"/>
    <cellStyle name="SAPBEXHLevel1 4 9 2" xfId="3153" xr:uid="{D0EEDFBB-F827-4F83-858E-ADAC2C00FA24}"/>
    <cellStyle name="SAPBEXHLevel1 4 9 2 2" xfId="7394" xr:uid="{42CFEE61-E5FE-4537-858D-98D10CD449B6}"/>
    <cellStyle name="SAPBEXHLevel1 4 9 2 3" xfId="11303" xr:uid="{17A4F7B0-37F4-4BAB-B416-E4E3A4C61647}"/>
    <cellStyle name="SAPBEXHLevel1 4 9 2 4" xfId="10405" xr:uid="{BFBC589F-9A27-4B23-A607-8847772BBB56}"/>
    <cellStyle name="SAPBEXHLevel1 4 9 3" xfId="6096" xr:uid="{A87F0A22-B221-4E9D-8A70-34EE5E34543A}"/>
    <cellStyle name="SAPBEXHLevel1 4 9 4" xfId="8854" xr:uid="{52E2DA0A-0908-404D-9E39-9E3CEE217969}"/>
    <cellStyle name="SAPBEXHLevel1 4 9 5" xfId="5518" xr:uid="{11318D17-FCA0-4049-8870-002DD7C66612}"/>
    <cellStyle name="SAPBEXHLevel1 4 9 6" xfId="13203" xr:uid="{EB875FF4-4D56-4AD7-87AE-E8DFA8D94F2D}"/>
    <cellStyle name="SAPBEXHLevel1 5" xfId="174" xr:uid="{77CF7D64-0E03-4C43-8D00-A659C39D786B}"/>
    <cellStyle name="SAPBEXHLevel1 5 10" xfId="1837" xr:uid="{6B228DF8-7CEF-43F5-951E-B4CA8BDA6E89}"/>
    <cellStyle name="SAPBEXHLevel1 5 10 2" xfId="3154" xr:uid="{93AAAAAD-3F7A-46F5-9B08-67EFD451C9AE}"/>
    <cellStyle name="SAPBEXHLevel1 5 10 2 2" xfId="7395" xr:uid="{365F524F-4DBF-458E-95B6-843DA2A3B225}"/>
    <cellStyle name="SAPBEXHLevel1 5 10 2 3" xfId="11304" xr:uid="{6BE1E555-ECDD-45FE-9B4F-C1C5C83438D2}"/>
    <cellStyle name="SAPBEXHLevel1 5 10 2 4" xfId="9444" xr:uid="{D8EF432B-A311-43A6-BF14-2E8371066858}"/>
    <cellStyle name="SAPBEXHLevel1 5 10 3" xfId="6097" xr:uid="{9D34105C-BCA2-41BE-B384-A4575C622D5B}"/>
    <cellStyle name="SAPBEXHLevel1 5 10 4" xfId="8855" xr:uid="{FE8CB862-2125-4787-8F43-FCD00975FCA3}"/>
    <cellStyle name="SAPBEXHLevel1 5 10 5" xfId="9523" xr:uid="{C439FE0A-7F1A-463F-B23B-B70F6FCE2B83}"/>
    <cellStyle name="SAPBEXHLevel1 5 10 6" xfId="12472" xr:uid="{5710265D-E3F9-4047-971A-337638B87100}"/>
    <cellStyle name="SAPBEXHLevel1 5 11" xfId="1838" xr:uid="{D6912BEF-27F8-4FE8-A4D4-486906C56E13}"/>
    <cellStyle name="SAPBEXHLevel1 5 11 2" xfId="3155" xr:uid="{09B13FFE-1DB2-4CC9-8115-7D98BACC88AB}"/>
    <cellStyle name="SAPBEXHLevel1 5 11 2 2" xfId="7396" xr:uid="{24731B70-DAC6-428B-86B0-49A03B1179C8}"/>
    <cellStyle name="SAPBEXHLevel1 5 11 2 3" xfId="11305" xr:uid="{16B1D236-FF15-4335-8C71-AB322EDD785F}"/>
    <cellStyle name="SAPBEXHLevel1 5 11 2 4" xfId="9739" xr:uid="{5D5545DD-C558-497D-BD8C-C0E26FEE1DC7}"/>
    <cellStyle name="SAPBEXHLevel1 5 11 3" xfId="6098" xr:uid="{CF3F2BEA-F9B4-4E4C-AE5F-AE012743B074}"/>
    <cellStyle name="SAPBEXHLevel1 5 11 4" xfId="8856" xr:uid="{168F142D-75C5-49A8-B565-003E7EAB9E76}"/>
    <cellStyle name="SAPBEXHLevel1 5 11 5" xfId="10954" xr:uid="{415B9D33-9BC6-47C5-A853-4824110E95F5}"/>
    <cellStyle name="SAPBEXHLevel1 5 11 6" xfId="12471" xr:uid="{B09DB4CE-DB79-416D-A9F2-42D89FE7CEF9}"/>
    <cellStyle name="SAPBEXHLevel1 5 12" xfId="1839" xr:uid="{60A4C7BD-4F43-422B-8359-7D1D35A9E559}"/>
    <cellStyle name="SAPBEXHLevel1 5 12 2" xfId="3156" xr:uid="{8174ECE5-C91C-481E-812B-A00859B8297F}"/>
    <cellStyle name="SAPBEXHLevel1 5 12 2 2" xfId="7397" xr:uid="{194D0C2E-7EBA-4213-9630-40F2A5CE7E3E}"/>
    <cellStyle name="SAPBEXHLevel1 5 12 2 3" xfId="11306" xr:uid="{DFB6CDDA-F517-4E5E-BD2C-C99536872659}"/>
    <cellStyle name="SAPBEXHLevel1 5 12 2 4" xfId="9738" xr:uid="{07D1E8CE-EECB-47B3-A263-12757EB6C305}"/>
    <cellStyle name="SAPBEXHLevel1 5 12 3" xfId="6099" xr:uid="{DBCFF970-8208-4A94-B0FF-239BC5DC5601}"/>
    <cellStyle name="SAPBEXHLevel1 5 12 4" xfId="8857" xr:uid="{F532F25C-5717-4529-BC34-E96457E5DEB0}"/>
    <cellStyle name="SAPBEXHLevel1 5 12 5" xfId="10754" xr:uid="{763C6D7B-67F8-4536-A9C7-DEC38FED608B}"/>
    <cellStyle name="SAPBEXHLevel1 5 12 6" xfId="13200" xr:uid="{5DA71774-A350-4468-A037-2D4227FD4C97}"/>
    <cellStyle name="SAPBEXHLevel1 5 13" xfId="1840" xr:uid="{9942E0CA-7F36-4BC3-8C90-7673C4984CB7}"/>
    <cellStyle name="SAPBEXHLevel1 5 13 2" xfId="3157" xr:uid="{A13EBAE8-7647-47F6-A0A0-254EA23F245F}"/>
    <cellStyle name="SAPBEXHLevel1 5 13 2 2" xfId="7398" xr:uid="{A390D2A5-2A4E-4563-B53E-4AB1E91F48DF}"/>
    <cellStyle name="SAPBEXHLevel1 5 13 2 3" xfId="11307" xr:uid="{8BABF367-34FD-456A-9ECC-6CD1EDAFAC31}"/>
    <cellStyle name="SAPBEXHLevel1 5 13 2 4" xfId="10102" xr:uid="{D12930B5-E937-4DBF-945E-9287EEDBDDF4}"/>
    <cellStyle name="SAPBEXHLevel1 5 13 3" xfId="6100" xr:uid="{6B7022E1-5DCC-4FA3-B271-56F966956784}"/>
    <cellStyle name="SAPBEXHLevel1 5 13 4" xfId="8858" xr:uid="{E9DFC6ED-8215-4610-8F9E-F03A27BA70BF}"/>
    <cellStyle name="SAPBEXHLevel1 5 13 5" xfId="4819" xr:uid="{8A9EB960-5E28-482E-8DE6-FE4FB354B506}"/>
    <cellStyle name="SAPBEXHLevel1 5 13 6" xfId="13201" xr:uid="{49CA4390-E510-4C08-A9D8-95A4623B4872}"/>
    <cellStyle name="SAPBEXHLevel1 5 14" xfId="1841" xr:uid="{49C63B94-CD6A-4DC6-B53E-7B494EDE7B2B}"/>
    <cellStyle name="SAPBEXHLevel1 5 14 2" xfId="3158" xr:uid="{A4D43AD4-9179-41F4-8987-CC4C03E61828}"/>
    <cellStyle name="SAPBEXHLevel1 5 14 2 2" xfId="7399" xr:uid="{66B858B8-F0BC-46D4-90AF-13578AC73E3F}"/>
    <cellStyle name="SAPBEXHLevel1 5 14 2 3" xfId="11308" xr:uid="{4573FA1E-8AE2-4900-AA7F-5F77F196AD1B}"/>
    <cellStyle name="SAPBEXHLevel1 5 14 2 4" xfId="9737" xr:uid="{798AB44B-B4EC-43D1-923A-7AE46D3945CE}"/>
    <cellStyle name="SAPBEXHLevel1 5 14 3" xfId="6101" xr:uid="{B3D2F54C-65A2-4EEB-B301-8118173B4E0A}"/>
    <cellStyle name="SAPBEXHLevel1 5 14 4" xfId="8859" xr:uid="{B08866CE-11C8-4227-AFF0-50A7429C8944}"/>
    <cellStyle name="SAPBEXHLevel1 5 14 5" xfId="9429" xr:uid="{5C75874B-30FD-4AF8-A404-8AD124F3B7E6}"/>
    <cellStyle name="SAPBEXHLevel1 5 14 6" xfId="12470" xr:uid="{8DEEC96C-9569-40A1-B5B7-951A2249524B}"/>
    <cellStyle name="SAPBEXHLevel1 5 15" xfId="1842" xr:uid="{7AB27AC9-BC84-438B-8E6C-AB47E7082C2E}"/>
    <cellStyle name="SAPBEXHLevel1 5 15 2" xfId="3159" xr:uid="{0A630113-1C04-47BC-8D41-1F9C2740DF17}"/>
    <cellStyle name="SAPBEXHLevel1 5 15 2 2" xfId="7400" xr:uid="{1EC459FA-9DD8-4686-AEB8-CA1AC50CABE6}"/>
    <cellStyle name="SAPBEXHLevel1 5 15 2 3" xfId="11309" xr:uid="{29389EE9-25B3-4ADB-B732-1B813C404ACA}"/>
    <cellStyle name="SAPBEXHLevel1 5 15 2 4" xfId="9736" xr:uid="{C865F97A-BF3D-4D33-934D-1C53A9F63F0E}"/>
    <cellStyle name="SAPBEXHLevel1 5 15 3" xfId="6102" xr:uid="{FD99630C-3153-4E0D-9D16-4766A93C899D}"/>
    <cellStyle name="SAPBEXHLevel1 5 15 4" xfId="8860" xr:uid="{9FFC6CD9-D207-4210-AC51-3323B7387190}"/>
    <cellStyle name="SAPBEXHLevel1 5 15 5" xfId="5519" xr:uid="{5F46D551-B28E-4624-8A85-330CD4A23907}"/>
    <cellStyle name="SAPBEXHLevel1 5 15 6" xfId="12469" xr:uid="{38797BE8-36FA-4A42-B2D1-2318CB182398}"/>
    <cellStyle name="SAPBEXHLevel1 5 16" xfId="1843" xr:uid="{B3040E58-FCB4-4058-A7BA-47891B164A54}"/>
    <cellStyle name="SAPBEXHLevel1 5 16 2" xfId="3160" xr:uid="{9DBADF6E-BF60-4A04-B41E-FF6FD3510AF3}"/>
    <cellStyle name="SAPBEXHLevel1 5 16 2 2" xfId="7401" xr:uid="{92A306EA-E011-432D-9948-56C078970963}"/>
    <cellStyle name="SAPBEXHLevel1 5 16 2 3" xfId="11310" xr:uid="{02039122-7423-46C8-9F39-6788B167969C}"/>
    <cellStyle name="SAPBEXHLevel1 5 16 2 4" xfId="8322" xr:uid="{C8C46CD4-CEC3-4AE7-917C-F6898E15C0A5}"/>
    <cellStyle name="SAPBEXHLevel1 5 16 3" xfId="6103" xr:uid="{93CE71CF-3F25-494D-9A58-B0483385C1E9}"/>
    <cellStyle name="SAPBEXHLevel1 5 16 4" xfId="8861" xr:uid="{4CAE1803-6F9C-4E3E-969A-7F2274CC2AA4}"/>
    <cellStyle name="SAPBEXHLevel1 5 16 5" xfId="10753" xr:uid="{144CE802-6915-48E7-8C41-87E4E1BC7490}"/>
    <cellStyle name="SAPBEXHLevel1 5 16 6" xfId="13198" xr:uid="{4CA3EE4D-BDF1-4EBF-B9D6-51666DA9DA86}"/>
    <cellStyle name="SAPBEXHLevel1 5 17" xfId="4201" xr:uid="{588C8902-9163-47D1-91D6-29E9CE59298E}"/>
    <cellStyle name="SAPBEXHLevel1 5 17 2" xfId="4334" xr:uid="{5778AF38-F41E-456C-AA91-3197F029F10A}"/>
    <cellStyle name="SAPBEXHLevel1 5 17 2 2" xfId="8568" xr:uid="{873F651D-99EF-4C68-9864-6AD8254FC83E}"/>
    <cellStyle name="SAPBEXHLevel1 5 17 2 3" xfId="11011" xr:uid="{C545D1E0-67CB-4C61-8680-EF999F98753E}"/>
    <cellStyle name="SAPBEXHLevel1 5 17 2 4" xfId="12438" xr:uid="{EB6C8F4A-8A91-4DE4-B042-B956E85413AE}"/>
    <cellStyle name="SAPBEXHLevel1 5 17 2 5" xfId="14018" xr:uid="{1F90FFAF-05D3-42C3-B3BD-0FEFC36381B6}"/>
    <cellStyle name="SAPBEXHLevel1 5 17 3" xfId="8436" xr:uid="{D9249F4F-E458-4BA2-AC3E-5D79EA2DDB30}"/>
    <cellStyle name="SAPBEXHLevel1 5 17 4" xfId="10881" xr:uid="{2B776533-12CC-44E7-A356-78B38D8F2D10}"/>
    <cellStyle name="SAPBEXHLevel1 5 17 5" xfId="12310" xr:uid="{4FD393AE-956F-4511-B096-0D4AA54E9FFF}"/>
    <cellStyle name="SAPBEXHLevel1 5 17 6" xfId="12029" xr:uid="{9555E88E-F286-4DC6-90B7-4DF2BB2A5A29}"/>
    <cellStyle name="SAPBEXHLevel1 5 18" xfId="2488" xr:uid="{3E62213A-CF90-4A10-9F27-321F8AEA637F}"/>
    <cellStyle name="SAPBEXHLevel1 5 18 2" xfId="6729" xr:uid="{F997DD5A-999E-41DA-BC8E-0257D55B2126}"/>
    <cellStyle name="SAPBEXHLevel1 5 18 3" xfId="8315" xr:uid="{2A9BC10E-3B2E-4AA4-9753-3314B26AC8C9}"/>
    <cellStyle name="SAPBEXHLevel1 5 18 4" xfId="13967" xr:uid="{0B5D3B2A-910A-4BB3-913A-CDF706107E63}"/>
    <cellStyle name="SAPBEXHLevel1 5 19" xfId="4496" xr:uid="{FD0C1A2D-BC38-40F0-A47A-B9370D81D81F}"/>
    <cellStyle name="SAPBEXHLevel1 5 2" xfId="1844" xr:uid="{70215FF2-3458-4C9B-84E1-73C7D5970C52}"/>
    <cellStyle name="SAPBEXHLevel1 5 2 2" xfId="1845" xr:uid="{6248B112-2A3C-45AB-A441-E8DB126472C9}"/>
    <cellStyle name="SAPBEXHLevel1 5 2 2 2" xfId="3162" xr:uid="{1E9EE7A4-62CF-4232-AFB4-6BAD55DEC2F6}"/>
    <cellStyle name="SAPBEXHLevel1 5 2 2 2 2" xfId="7403" xr:uid="{B049879A-7B5E-412B-91F4-E89C08CA0FE5}"/>
    <cellStyle name="SAPBEXHLevel1 5 2 2 2 3" xfId="11312" xr:uid="{D5FB5E78-B293-4E5F-81B4-7CC1DBABF2D9}"/>
    <cellStyle name="SAPBEXHLevel1 5 2 2 2 4" xfId="9735" xr:uid="{91D7F7B4-EF3D-49CB-BDA1-C8DC016CA801}"/>
    <cellStyle name="SAPBEXHLevel1 5 2 2 3" xfId="6105" xr:uid="{99DE5962-C50E-4977-9615-CE8B0BF0311D}"/>
    <cellStyle name="SAPBEXHLevel1 5 2 2 4" xfId="8863" xr:uid="{9A0F9BC3-E81F-41E6-9669-DECD977C6698}"/>
    <cellStyle name="SAPBEXHLevel1 5 2 2 5" xfId="5520" xr:uid="{76469C2E-2804-4772-A597-FFC0310FFCA9}"/>
    <cellStyle name="SAPBEXHLevel1 5 2 2 6" xfId="12468" xr:uid="{DAF207CF-173C-4CD6-AC0D-178334381F4E}"/>
    <cellStyle name="SAPBEXHLevel1 5 2 3" xfId="3161" xr:uid="{BD9BC3BC-8DA9-4D8D-B356-E00ECCD95698}"/>
    <cellStyle name="SAPBEXHLevel1 5 2 3 2" xfId="7402" xr:uid="{1C7AC1AB-169C-4B18-9E93-8AF7E15C1EF6}"/>
    <cellStyle name="SAPBEXHLevel1 5 2 3 3" xfId="11311" xr:uid="{35F19FAC-8EBD-4255-9A81-6DDE39D8F914}"/>
    <cellStyle name="SAPBEXHLevel1 5 2 3 4" xfId="10356" xr:uid="{6E29279D-53DC-4629-8B92-6B4D1BDAA7C4}"/>
    <cellStyle name="SAPBEXHLevel1 5 2 4" xfId="6104" xr:uid="{7EE7A26E-4159-4215-9F2D-AD1D7D079EC9}"/>
    <cellStyle name="SAPBEXHLevel1 5 2 5" xfId="8862" xr:uid="{D9266B5D-6DB9-436F-9A06-24644067F54A}"/>
    <cellStyle name="SAPBEXHLevel1 5 2 6" xfId="4820" xr:uid="{A2CA7591-13FB-48E0-82C8-216461B8886D}"/>
    <cellStyle name="SAPBEXHLevel1 5 2 7" xfId="13199" xr:uid="{DBD9C564-141E-4C67-9AF0-91FCCF22D68A}"/>
    <cellStyle name="SAPBEXHLevel1 5 20" xfId="5082" xr:uid="{0C1A038B-9B0B-4C06-AD51-419D7EBD1854}"/>
    <cellStyle name="SAPBEXHLevel1 5 21" xfId="10908" xr:uid="{5AA41836-27FD-4521-8494-059A00864175}"/>
    <cellStyle name="SAPBEXHLevel1 5 22" xfId="13478" xr:uid="{E14B6E2B-972D-41B7-9F12-0CC9EE9A7BA0}"/>
    <cellStyle name="SAPBEXHLevel1 5 3" xfId="1846" xr:uid="{74130A20-2651-4C08-B015-A32D3C1E0D9C}"/>
    <cellStyle name="SAPBEXHLevel1 5 3 2" xfId="1847" xr:uid="{43923C8B-4B62-44D1-83E7-56D2B2A45707}"/>
    <cellStyle name="SAPBEXHLevel1 5 3 2 2" xfId="3164" xr:uid="{C77FA52F-3FE2-4426-B9E1-5AE4666C4E86}"/>
    <cellStyle name="SAPBEXHLevel1 5 3 2 2 2" xfId="7405" xr:uid="{A4D77CD7-38CD-4CE6-ACE1-4D3FB34A3531}"/>
    <cellStyle name="SAPBEXHLevel1 5 3 2 2 3" xfId="11314" xr:uid="{05294F20-4A50-4B20-A26E-8D5D0F52FD6C}"/>
    <cellStyle name="SAPBEXHLevel1 5 3 2 2 4" xfId="9733" xr:uid="{5D1C3355-E5C4-4DB6-8F70-CAA7D639B193}"/>
    <cellStyle name="SAPBEXHLevel1 5 3 2 3" xfId="6107" xr:uid="{31FE34CB-C2EC-4566-9A66-7AB83568D626}"/>
    <cellStyle name="SAPBEXHLevel1 5 3 2 4" xfId="8865" xr:uid="{90C57A2A-B59F-4E77-9C85-80F2EF4A580A}"/>
    <cellStyle name="SAPBEXHLevel1 5 3 2 5" xfId="4821" xr:uid="{4E60EF95-0380-47EB-B001-7B82D5038DF1}"/>
    <cellStyle name="SAPBEXHLevel1 5 3 2 6" xfId="13196" xr:uid="{1D537992-BBE8-42AF-81D4-C1D327453311}"/>
    <cellStyle name="SAPBEXHLevel1 5 3 3" xfId="3163" xr:uid="{35184AEA-71EC-45C1-98EB-2FDFDA55EC34}"/>
    <cellStyle name="SAPBEXHLevel1 5 3 3 2" xfId="7404" xr:uid="{7B2DCA03-9990-473A-A24E-0625E9D610F9}"/>
    <cellStyle name="SAPBEXHLevel1 5 3 3 3" xfId="11313" xr:uid="{776459AB-AD19-476E-9B37-007FEC7523E6}"/>
    <cellStyle name="SAPBEXHLevel1 5 3 3 4" xfId="9734" xr:uid="{D62DC795-457B-469D-A5C6-7A52CBE45F03}"/>
    <cellStyle name="SAPBEXHLevel1 5 3 4" xfId="6106" xr:uid="{DDBDA48B-93D4-45E8-BED7-BED1969A47CF}"/>
    <cellStyle name="SAPBEXHLevel1 5 3 5" xfId="8864" xr:uid="{65D22FA6-BA27-417D-BC00-B4B0544D8349}"/>
    <cellStyle name="SAPBEXHLevel1 5 3 6" xfId="10752" xr:uid="{EF4EC421-F980-47DF-A901-9CAA229E6522}"/>
    <cellStyle name="SAPBEXHLevel1 5 3 7" xfId="12467" xr:uid="{1F244725-B813-408D-9524-81FB79818ED6}"/>
    <cellStyle name="SAPBEXHLevel1 5 4" xfId="1848" xr:uid="{E9A901A6-6734-44AA-AAE7-35EFA32F4FEA}"/>
    <cellStyle name="SAPBEXHLevel1 5 4 2" xfId="1849" xr:uid="{FD45A05F-0291-4582-AE66-57FA3E95A3FB}"/>
    <cellStyle name="SAPBEXHLevel1 5 4 2 2" xfId="3166" xr:uid="{42DE2830-0E02-44A5-B417-F21984C95A3D}"/>
    <cellStyle name="SAPBEXHLevel1 5 4 2 2 2" xfId="7407" xr:uid="{865B8FA0-92C8-4D03-8A21-D8C42E698F8C}"/>
    <cellStyle name="SAPBEXHLevel1 5 4 2 2 3" xfId="11316" xr:uid="{4E714542-F9A1-49DA-8A9B-6BF67C112F9C}"/>
    <cellStyle name="SAPBEXHLevel1 5 4 2 2 4" xfId="9732" xr:uid="{8488AF27-642A-4BF7-9887-673CF2AFE503}"/>
    <cellStyle name="SAPBEXHLevel1 5 4 2 3" xfId="6109" xr:uid="{2542857D-9593-46CF-843C-8E90048AFDA8}"/>
    <cellStyle name="SAPBEXHLevel1 5 4 2 4" xfId="8867" xr:uid="{2386E35D-F7AF-4171-9167-A6838EF3AE6F}"/>
    <cellStyle name="SAPBEXHLevel1 5 4 2 5" xfId="4822" xr:uid="{EB6DBE1B-D551-4D98-9A7E-9C404A5D03C0}"/>
    <cellStyle name="SAPBEXHLevel1 5 4 2 6" xfId="12466" xr:uid="{789F98B7-9577-4676-BEA3-8746A1F11FED}"/>
    <cellStyle name="SAPBEXHLevel1 5 4 3" xfId="3165" xr:uid="{5EA71DBC-7429-471D-9ABC-4FD592DC038D}"/>
    <cellStyle name="SAPBEXHLevel1 5 4 3 2" xfId="7406" xr:uid="{AF170857-15C4-4010-ABB1-60EEF275F3B9}"/>
    <cellStyle name="SAPBEXHLevel1 5 4 3 3" xfId="11315" xr:uid="{49C78662-86A2-4D9E-B0E8-6530056F5FC8}"/>
    <cellStyle name="SAPBEXHLevel1 5 4 3 4" xfId="13932" xr:uid="{CC158DFF-724B-4719-AFBC-D275ECA11164}"/>
    <cellStyle name="SAPBEXHLevel1 5 4 4" xfId="6108" xr:uid="{5DF4C8B4-08E5-4A11-9B8E-C9D47BBB07DF}"/>
    <cellStyle name="SAPBEXHLevel1 5 4 5" xfId="8866" xr:uid="{6C9332CE-2A69-4ADA-B351-272B19C2F8E9}"/>
    <cellStyle name="SAPBEXHLevel1 5 4 6" xfId="8342" xr:uid="{0D8F819E-44D2-4B0B-BA57-073132BC7C7B}"/>
    <cellStyle name="SAPBEXHLevel1 5 4 7" xfId="13197" xr:uid="{702FD6A4-0E8A-4162-A001-CD3646023A62}"/>
    <cellStyle name="SAPBEXHLevel1 5 5" xfId="1850" xr:uid="{B5BCCDF3-224D-469F-9440-536DA0DE1B9D}"/>
    <cellStyle name="SAPBEXHLevel1 5 5 2" xfId="1851" xr:uid="{1C95E343-4EB5-4BBB-958E-25CFE5F6F44F}"/>
    <cellStyle name="SAPBEXHLevel1 5 5 2 2" xfId="3168" xr:uid="{C8009369-6C81-4B6C-A7C4-2FA717783B43}"/>
    <cellStyle name="SAPBEXHLevel1 5 5 2 2 2" xfId="7409" xr:uid="{65E5616E-2811-4C65-BBC4-D267AA90F09B}"/>
    <cellStyle name="SAPBEXHLevel1 5 5 2 2 3" xfId="11318" xr:uid="{196DD501-2EA3-4806-9488-4CB5E56C9961}"/>
    <cellStyle name="SAPBEXHLevel1 5 5 2 2 4" xfId="10849" xr:uid="{B88A903C-8D64-4850-AA94-AE4D54517A9A}"/>
    <cellStyle name="SAPBEXHLevel1 5 5 2 3" xfId="6111" xr:uid="{202ECF4D-2D42-49BC-B25C-05C86F512D9D}"/>
    <cellStyle name="SAPBEXHLevel1 5 5 2 4" xfId="8869" xr:uid="{43F8A817-B550-4964-8A0A-D03528F7BD5B}"/>
    <cellStyle name="SAPBEXHLevel1 5 5 2 5" xfId="4824" xr:uid="{AB6EC9B6-B348-4E4A-96DC-25592D00BD34}"/>
    <cellStyle name="SAPBEXHLevel1 5 5 2 6" xfId="13194" xr:uid="{BB2ADC5B-17D5-4A85-BA90-65A31E902D36}"/>
    <cellStyle name="SAPBEXHLevel1 5 5 3" xfId="3167" xr:uid="{92AEBC00-0C08-4C04-8728-CC79C26501F9}"/>
    <cellStyle name="SAPBEXHLevel1 5 5 3 2" xfId="7408" xr:uid="{9937550A-13B9-46F2-920C-982D8209BFC8}"/>
    <cellStyle name="SAPBEXHLevel1 5 5 3 3" xfId="11317" xr:uid="{ECA3E98D-8A15-464E-A39B-24E623E13B30}"/>
    <cellStyle name="SAPBEXHLevel1 5 5 3 4" xfId="10470" xr:uid="{C1E0FD30-BD29-4051-B0D8-53D9B43FA7CB}"/>
    <cellStyle name="SAPBEXHLevel1 5 5 4" xfId="6110" xr:uid="{A6E1126A-4B4E-4114-A18B-892DB260BC21}"/>
    <cellStyle name="SAPBEXHLevel1 5 5 5" xfId="8868" xr:uid="{FFC65B81-3AAA-4C39-91E0-44920701A6CF}"/>
    <cellStyle name="SAPBEXHLevel1 5 5 6" xfId="4823" xr:uid="{52800A52-F806-4DA1-9564-C677F9C33EF9}"/>
    <cellStyle name="SAPBEXHLevel1 5 5 7" xfId="12465" xr:uid="{85B9193C-E325-494D-A8A9-E7205B5F2FF2}"/>
    <cellStyle name="SAPBEXHLevel1 5 6" xfId="1852" xr:uid="{37E6E1B6-D0AA-437A-B486-BC98EB68C2A1}"/>
    <cellStyle name="SAPBEXHLevel1 5 6 2" xfId="1853" xr:uid="{399870F1-A804-45D4-90CE-7D905338533E}"/>
    <cellStyle name="SAPBEXHLevel1 5 6 2 2" xfId="3170" xr:uid="{A38CEFD3-8D36-473A-A06B-E5EB041A0680}"/>
    <cellStyle name="SAPBEXHLevel1 5 6 2 2 2" xfId="7411" xr:uid="{A3D4F4DC-9C9E-4564-A8D5-76E2C690226B}"/>
    <cellStyle name="SAPBEXHLevel1 5 6 2 2 3" xfId="11320" xr:uid="{BC8DD08A-B000-4B88-A515-B4427AF52C3E}"/>
    <cellStyle name="SAPBEXHLevel1 5 6 2 2 4" xfId="6666" xr:uid="{71A601C2-9C33-40E1-8A0E-EE97B86706EC}"/>
    <cellStyle name="SAPBEXHLevel1 5 6 2 3" xfId="6113" xr:uid="{159B8421-0AE9-415C-A6C8-170EB4D661CB}"/>
    <cellStyle name="SAPBEXHLevel1 5 6 2 4" xfId="8871" xr:uid="{5F7F1BCD-D4E6-4BA3-82E8-932BFFA5674F}"/>
    <cellStyle name="SAPBEXHLevel1 5 6 2 5" xfId="10751" xr:uid="{C6F5DF15-F445-4751-9DD6-0CE6A9381C56}"/>
    <cellStyle name="SAPBEXHLevel1 5 6 2 6" xfId="12464" xr:uid="{57F74A89-FBCE-43B7-A39F-75B1F305329D}"/>
    <cellStyle name="SAPBEXHLevel1 5 6 3" xfId="3169" xr:uid="{603959EA-A9A6-40AB-B66B-699A5020DD7D}"/>
    <cellStyle name="SAPBEXHLevel1 5 6 3 2" xfId="7410" xr:uid="{C086D593-2C8C-4052-976C-25B1925F64E7}"/>
    <cellStyle name="SAPBEXHLevel1 5 6 3 3" xfId="11319" xr:uid="{42428229-0C79-4C04-97F6-E0353905F916}"/>
    <cellStyle name="SAPBEXHLevel1 5 6 3 4" xfId="10402" xr:uid="{66B7DB3F-E05D-4512-B9B3-9765FC34A1B3}"/>
    <cellStyle name="SAPBEXHLevel1 5 6 4" xfId="6112" xr:uid="{49F54B9A-26FB-4D3F-9C05-1FDF9BCB1415}"/>
    <cellStyle name="SAPBEXHLevel1 5 6 5" xfId="8870" xr:uid="{D06FA6BE-917D-4DE3-BF25-9C3492E69F7B}"/>
    <cellStyle name="SAPBEXHLevel1 5 6 6" xfId="4825" xr:uid="{580DB8D4-BCBA-4C35-B112-62EEA3A7916B}"/>
    <cellStyle name="SAPBEXHLevel1 5 6 7" xfId="13195" xr:uid="{EBDBFBD9-F846-416B-9B87-AD5E7CAFF885}"/>
    <cellStyle name="SAPBEXHLevel1 5 7" xfId="1854" xr:uid="{4ECCE692-9F9B-468D-8CAE-13B0BA95CCBA}"/>
    <cellStyle name="SAPBEXHLevel1 5 7 2" xfId="1855" xr:uid="{D96055F5-0001-4EFF-A254-E63880DAB44C}"/>
    <cellStyle name="SAPBEXHLevel1 5 7 2 2" xfId="3172" xr:uid="{B6CC1A5F-1ADE-4666-8534-AD542229E47A}"/>
    <cellStyle name="SAPBEXHLevel1 5 7 2 2 2" xfId="7413" xr:uid="{07FA2945-31E4-4C67-ACC1-77CB9836A168}"/>
    <cellStyle name="SAPBEXHLevel1 5 7 2 2 3" xfId="11322" xr:uid="{5927D50E-24B5-4A62-8F99-E48AB0B43052}"/>
    <cellStyle name="SAPBEXHLevel1 5 7 2 2 4" xfId="10101" xr:uid="{07DDFDAE-DE3C-4F62-9585-CF814C2D8A12}"/>
    <cellStyle name="SAPBEXHLevel1 5 7 2 3" xfId="6115" xr:uid="{C4212D93-544E-4CB2-9340-B242E3953F53}"/>
    <cellStyle name="SAPBEXHLevel1 5 7 2 4" xfId="8873" xr:uid="{6A3C6CB8-479B-47BE-A96D-541CF467A03E}"/>
    <cellStyle name="SAPBEXHLevel1 5 7 2 5" xfId="10378" xr:uid="{8BDADA4C-A0F3-4385-9DC0-F7194BBA7BC3}"/>
    <cellStyle name="SAPBEXHLevel1 5 7 2 6" xfId="13192" xr:uid="{792F2715-5B81-45F1-A831-C2C0CC57A3A9}"/>
    <cellStyle name="SAPBEXHLevel1 5 7 3" xfId="3171" xr:uid="{E3D4AD44-FAA0-4D00-98C7-079DB97B9FB9}"/>
    <cellStyle name="SAPBEXHLevel1 5 7 3 2" xfId="7412" xr:uid="{205C84B4-A588-42DA-8AD7-80316459659D}"/>
    <cellStyle name="SAPBEXHLevel1 5 7 3 3" xfId="11321" xr:uid="{3334C800-3E8B-42EB-A2B0-D430E9C0354D}"/>
    <cellStyle name="SAPBEXHLevel1 5 7 3 4" xfId="9382" xr:uid="{0DBE141F-7A2E-4A41-A075-8B1EDDCBDFB6}"/>
    <cellStyle name="SAPBEXHLevel1 5 7 4" xfId="6114" xr:uid="{2FAAD804-A6AC-4605-83FE-8FD348EBE062}"/>
    <cellStyle name="SAPBEXHLevel1 5 7 5" xfId="8872" xr:uid="{0D6A5164-A79E-492C-93CE-18D4BDD2EFAA}"/>
    <cellStyle name="SAPBEXHLevel1 5 7 6" xfId="10750" xr:uid="{EBB5A5C1-0380-4B02-89E7-EAAB542CA890}"/>
    <cellStyle name="SAPBEXHLevel1 5 7 7" xfId="12463" xr:uid="{32ACF1CD-6C41-429E-91F6-10FD8DA2CA7E}"/>
    <cellStyle name="SAPBEXHLevel1 5 8" xfId="1856" xr:uid="{94A07EF6-A6F3-4669-A86C-40E61B208A33}"/>
    <cellStyle name="SAPBEXHLevel1 5 8 2" xfId="3173" xr:uid="{1D31EE24-10A4-4F95-937B-4D77EF855596}"/>
    <cellStyle name="SAPBEXHLevel1 5 8 2 2" xfId="7414" xr:uid="{18989D6F-7340-489D-9E45-1529DF227DCA}"/>
    <cellStyle name="SAPBEXHLevel1 5 8 2 3" xfId="11323" xr:uid="{926E2B05-A0C3-483D-9E00-B80F8FD4A100}"/>
    <cellStyle name="SAPBEXHLevel1 5 8 2 4" xfId="9503" xr:uid="{3306AF68-0DAA-4FC9-A691-8313D248FABA}"/>
    <cellStyle name="SAPBEXHLevel1 5 8 3" xfId="6116" xr:uid="{75CD7337-21E5-4AE0-8F5F-62549449E05B}"/>
    <cellStyle name="SAPBEXHLevel1 5 8 4" xfId="8874" xr:uid="{77B1BF3B-B376-4CCD-8110-00D45D067197}"/>
    <cellStyle name="SAPBEXHLevel1 5 8 5" xfId="10377" xr:uid="{4520A5AD-4496-40F6-BD22-9F2BCA7D03B1}"/>
    <cellStyle name="SAPBEXHLevel1 5 8 6" xfId="13193" xr:uid="{2611BD84-C9BA-47F3-BA72-E39C82D02EFB}"/>
    <cellStyle name="SAPBEXHLevel1 5 9" xfId="1857" xr:uid="{DABAF9EC-D18D-45A3-949C-A72BE055C429}"/>
    <cellStyle name="SAPBEXHLevel1 5 9 2" xfId="3174" xr:uid="{42404716-94C0-4BDE-BACA-D408599FB58F}"/>
    <cellStyle name="SAPBEXHLevel1 5 9 2 2" xfId="7415" xr:uid="{DD6D1C1D-50A7-4E38-9467-BCFA6B90012A}"/>
    <cellStyle name="SAPBEXHLevel1 5 9 2 3" xfId="11324" xr:uid="{6C0C43A2-8ADD-407D-8B59-5DA056D96DD9}"/>
    <cellStyle name="SAPBEXHLevel1 5 9 2 4" xfId="9389" xr:uid="{1F706E00-43B6-43CF-A71E-2E5E0E50433A}"/>
    <cellStyle name="SAPBEXHLevel1 5 9 3" xfId="6117" xr:uid="{B0659FE4-57D9-496E-BCA0-F88D02267ABF}"/>
    <cellStyle name="SAPBEXHLevel1 5 9 4" xfId="8875" xr:uid="{6A7F2FF6-2110-4247-A289-3CB2367DF90A}"/>
    <cellStyle name="SAPBEXHLevel1 5 9 5" xfId="4826" xr:uid="{74E442E7-C3AC-4680-A232-D3B31E42610E}"/>
    <cellStyle name="SAPBEXHLevel1 5 9 6" xfId="12462" xr:uid="{D021A951-1E8E-4F3F-BDBE-D817B8660EE6}"/>
    <cellStyle name="SAPBEXHLevel1 6" xfId="1858" xr:uid="{CC9F6457-8AE3-432E-A5E9-4809F48A0C97}"/>
    <cellStyle name="SAPBEXHLevel1 6 2" xfId="1859" xr:uid="{ADECC066-525A-42B7-AB8D-FC785C19F087}"/>
    <cellStyle name="SAPBEXHLevel1 6 2 2" xfId="3176" xr:uid="{C904F441-F911-4443-BFBA-C413F9E8E990}"/>
    <cellStyle name="SAPBEXHLevel1 6 2 2 2" xfId="7417" xr:uid="{061C6604-166A-42C3-ABC8-0C78D58FD8F5}"/>
    <cellStyle name="SAPBEXHLevel1 6 2 2 3" xfId="11326" xr:uid="{0DBD26CB-51D7-42EC-AEFE-3B165206BA93}"/>
    <cellStyle name="SAPBEXHLevel1 6 2 2 4" xfId="10100" xr:uid="{FDFCEEA2-2550-4943-A601-247314EE41F0}"/>
    <cellStyle name="SAPBEXHLevel1 6 2 3" xfId="6119" xr:uid="{A83E7BCE-0B26-460E-BD7A-23AEC6F92D03}"/>
    <cellStyle name="SAPBEXHLevel1 6 2 4" xfId="8877" xr:uid="{D54EB8B2-F1EE-4745-B897-26ADB9D3FAB4}"/>
    <cellStyle name="SAPBEXHLevel1 6 2 5" xfId="4827" xr:uid="{3BB94455-602A-485F-8238-933BBF1EBCFC}"/>
    <cellStyle name="SAPBEXHLevel1 6 2 6" xfId="12840" xr:uid="{9774F6EB-6E5C-453D-9CEF-D510A5343E2B}"/>
    <cellStyle name="SAPBEXHLevel1 6 3" xfId="4202" xr:uid="{3F32EBEC-FC6C-4B9E-A98A-9B7C5282848B}"/>
    <cellStyle name="SAPBEXHLevel1 6 3 2" xfId="4335" xr:uid="{354D526B-344C-42CB-A52D-0D893A69213A}"/>
    <cellStyle name="SAPBEXHLevel1 6 3 2 2" xfId="8569" xr:uid="{0A94BFCF-70C1-418A-B895-825B2C28FE4C}"/>
    <cellStyle name="SAPBEXHLevel1 6 3 2 3" xfId="11012" xr:uid="{7DFE3776-CF05-4B8D-97D3-D5ABF5970F90}"/>
    <cellStyle name="SAPBEXHLevel1 6 3 2 4" xfId="12439" xr:uid="{3D156F71-6A18-42D8-AB55-502A63861156}"/>
    <cellStyle name="SAPBEXHLevel1 6 3 2 5" xfId="14019" xr:uid="{E96DDCA9-1156-4F9A-BDB6-DBE5A0268BA3}"/>
    <cellStyle name="SAPBEXHLevel1 6 3 3" xfId="8437" xr:uid="{4F3DA6B2-7EAB-4498-8C1D-F00E4B8115DB}"/>
    <cellStyle name="SAPBEXHLevel1 6 3 4" xfId="10882" xr:uid="{1C700B10-23EF-4471-A3CE-94C9363AD536}"/>
    <cellStyle name="SAPBEXHLevel1 6 3 5" xfId="12311" xr:uid="{42325928-210C-41D5-A53B-5B6716235CAD}"/>
    <cellStyle name="SAPBEXHLevel1 6 3 6" xfId="12030" xr:uid="{72081EA7-A519-4B2E-81AF-F4B84731CFEE}"/>
    <cellStyle name="SAPBEXHLevel1 6 4" xfId="3175" xr:uid="{9BA2E45A-9E6E-4EBE-B4D5-BD7F7D66EB69}"/>
    <cellStyle name="SAPBEXHLevel1 6 4 2" xfId="7416" xr:uid="{F79BCD5E-F4A3-4726-AE58-B6D4EDD9BFE6}"/>
    <cellStyle name="SAPBEXHLevel1 6 4 3" xfId="11325" xr:uid="{79E90FAD-0CE4-4B48-9CC1-E274F79F7C4A}"/>
    <cellStyle name="SAPBEXHLevel1 6 4 4" xfId="10934" xr:uid="{3137B4FD-C9C5-44C9-9130-C96BA9E734AA}"/>
    <cellStyle name="SAPBEXHLevel1 6 5" xfId="6118" xr:uid="{C3149184-3431-4BB8-871C-0F2AAC748010}"/>
    <cellStyle name="SAPBEXHLevel1 6 6" xfId="8876" xr:uid="{EA0F25BC-532A-4783-9845-F271AF55608D}"/>
    <cellStyle name="SAPBEXHLevel1 6 7" xfId="7901" xr:uid="{F1A18015-2876-4B47-AF40-8C6B9F1C7C74}"/>
    <cellStyle name="SAPBEXHLevel1 6 8" xfId="12461" xr:uid="{7DC3D3E7-B8D6-4C22-90CF-FC0CD970A07B}"/>
    <cellStyle name="SAPBEXHLevel1 7" xfId="1860" xr:uid="{B201F3A2-7D4F-4C0B-927F-685AED30DB92}"/>
    <cellStyle name="SAPBEXHLevel1 7 2" xfId="1861" xr:uid="{453A6033-302C-4B5B-9CA9-6163B25DD946}"/>
    <cellStyle name="SAPBEXHLevel1 7 2 2" xfId="3178" xr:uid="{3FBF11E6-ECF9-4D12-A69E-86DC20D76B2C}"/>
    <cellStyle name="SAPBEXHLevel1 7 2 2 2" xfId="7419" xr:uid="{F9D83F23-375D-4037-9D31-0F22E7C6B467}"/>
    <cellStyle name="SAPBEXHLevel1 7 2 2 3" xfId="11328" xr:uid="{7ED8217A-DE91-4322-93AC-9C459CF504F6}"/>
    <cellStyle name="SAPBEXHLevel1 7 2 2 4" xfId="10099" xr:uid="{9663D174-739F-4916-B1E3-6E8BE8419AE7}"/>
    <cellStyle name="SAPBEXHLevel1 7 2 3" xfId="6121" xr:uid="{5E640405-9754-4002-B3C3-13D80D9AD2E0}"/>
    <cellStyle name="SAPBEXHLevel1 7 2 4" xfId="8879" xr:uid="{B2F9D0E8-EE9A-41D5-90C2-C4F1D1BC097B}"/>
    <cellStyle name="SAPBEXHLevel1 7 2 5" xfId="4828" xr:uid="{F614A0F6-F27A-4BDF-8C7F-74CEBEB103DB}"/>
    <cellStyle name="SAPBEXHLevel1 7 2 6" xfId="12460" xr:uid="{5B99CD4C-01A7-4EB2-B189-3D318DEC37C6}"/>
    <cellStyle name="SAPBEXHLevel1 7 3" xfId="4203" xr:uid="{646EA555-926C-49A3-A907-139722B9F07E}"/>
    <cellStyle name="SAPBEXHLevel1 7 3 2" xfId="4336" xr:uid="{50FADB9D-9B59-4EA4-9A54-E68D55260A17}"/>
    <cellStyle name="SAPBEXHLevel1 7 3 2 2" xfId="8570" xr:uid="{4907ED84-DE1A-41B8-89FF-5775DEB19AD0}"/>
    <cellStyle name="SAPBEXHLevel1 7 3 2 3" xfId="11013" xr:uid="{74DC8041-716D-4445-B908-8E56890CC4F5}"/>
    <cellStyle name="SAPBEXHLevel1 7 3 2 4" xfId="12440" xr:uid="{14127D6C-0FC3-4FFD-8FC9-7862BDAD3B8E}"/>
    <cellStyle name="SAPBEXHLevel1 7 3 2 5" xfId="14020" xr:uid="{CB15E3EC-AF47-4D30-92E6-BE85F6A596A1}"/>
    <cellStyle name="SAPBEXHLevel1 7 3 3" xfId="8438" xr:uid="{6EB8C458-C2A4-48C3-83A5-DE487BE5D929}"/>
    <cellStyle name="SAPBEXHLevel1 7 3 4" xfId="10883" xr:uid="{E44AA034-F513-4BC4-9927-369E3243DA20}"/>
    <cellStyle name="SAPBEXHLevel1 7 3 5" xfId="12312" xr:uid="{0F3EF7E7-9461-4FBE-8D02-CD9168B600A2}"/>
    <cellStyle name="SAPBEXHLevel1 7 3 6" xfId="12031" xr:uid="{00344E89-765E-4D00-8AF4-6D0514FA11AD}"/>
    <cellStyle name="SAPBEXHLevel1 7 4" xfId="3177" xr:uid="{0D0B0E89-3E63-48C6-870C-EA00B89DD8FE}"/>
    <cellStyle name="SAPBEXHLevel1 7 4 2" xfId="7418" xr:uid="{A17543EC-F046-4CB7-AE01-49B95E6AE299}"/>
    <cellStyle name="SAPBEXHLevel1 7 4 3" xfId="11327" xr:uid="{436EC2F5-0D56-4C85-9E53-47B32B8D03A2}"/>
    <cellStyle name="SAPBEXHLevel1 7 4 4" xfId="13798" xr:uid="{E1BF709D-C9EC-428B-85C1-EFA2372FC180}"/>
    <cellStyle name="SAPBEXHLevel1 7 5" xfId="6120" xr:uid="{DB294467-E65E-452E-8CB1-BCD3D66BD747}"/>
    <cellStyle name="SAPBEXHLevel1 7 6" xfId="8878" xr:uid="{B65633E3-6B21-40C7-9268-B88EACC6D765}"/>
    <cellStyle name="SAPBEXHLevel1 7 7" xfId="8002" xr:uid="{AAE75739-B245-4CE1-8987-C0092B336190}"/>
    <cellStyle name="SAPBEXHLevel1 7 8" xfId="13191" xr:uid="{5075E223-46A5-45A0-A111-1CE2074E64B2}"/>
    <cellStyle name="SAPBEXHLevel1 8" xfId="1862" xr:uid="{211E2AD9-A69A-4548-B1D5-919558CBBB6F}"/>
    <cellStyle name="SAPBEXHLevel1 8 2" xfId="1863" xr:uid="{F645F44C-0BA6-4435-B08B-7D2CF65043AD}"/>
    <cellStyle name="SAPBEXHLevel1 8 2 2" xfId="3180" xr:uid="{86BBBA85-467F-4D6E-AF16-64DCF7AFA757}"/>
    <cellStyle name="SAPBEXHLevel1 8 2 2 2" xfId="7421" xr:uid="{CAB2CA03-6571-462C-A13D-5CDF1CA60AAC}"/>
    <cellStyle name="SAPBEXHLevel1 8 2 2 3" xfId="11330" xr:uid="{CBDD3E3D-66BE-402F-A5E3-0E2AD980CF3F}"/>
    <cellStyle name="SAPBEXHLevel1 8 2 2 4" xfId="10848" xr:uid="{593D56E4-230A-4EF5-96DB-766F0A7C3E42}"/>
    <cellStyle name="SAPBEXHLevel1 8 2 3" xfId="6123" xr:uid="{D1191416-FBCE-49B0-9284-7A63DD9D2F30}"/>
    <cellStyle name="SAPBEXHLevel1 8 2 4" xfId="8881" xr:uid="{1DE34751-A257-4076-B64A-D6502E8C4880}"/>
    <cellStyle name="SAPBEXHLevel1 8 2 5" xfId="4830" xr:uid="{2EE3ECDF-3AD9-4BD8-811B-7E7353674998}"/>
    <cellStyle name="SAPBEXHLevel1 8 2 6" xfId="9914" xr:uid="{7606D09E-3900-4117-97F1-38A53D2EE491}"/>
    <cellStyle name="SAPBEXHLevel1 8 3" xfId="4204" xr:uid="{673397A3-7476-4871-BFEE-F46B730CF99C}"/>
    <cellStyle name="SAPBEXHLevel1 8 3 2" xfId="4337" xr:uid="{071D2649-7F83-467F-B914-8488269FA65B}"/>
    <cellStyle name="SAPBEXHLevel1 8 3 2 2" xfId="8571" xr:uid="{FDC044AF-53FC-467C-B978-90B96A20A8E7}"/>
    <cellStyle name="SAPBEXHLevel1 8 3 2 3" xfId="11014" xr:uid="{928B57CF-19DC-4F05-9BCD-99A4B3E6741A}"/>
    <cellStyle name="SAPBEXHLevel1 8 3 2 4" xfId="12441" xr:uid="{EA3FBC9E-635B-4B2C-890E-1F80876D56CD}"/>
    <cellStyle name="SAPBEXHLevel1 8 3 2 5" xfId="14021" xr:uid="{A1A1A229-61C5-490F-A2F9-56E89878EDAA}"/>
    <cellStyle name="SAPBEXHLevel1 8 3 3" xfId="8439" xr:uid="{EE079E20-CBD0-445B-ACA8-C78490521F91}"/>
    <cellStyle name="SAPBEXHLevel1 8 3 4" xfId="10884" xr:uid="{60235DBB-0306-4155-BBE3-FB220267F6E2}"/>
    <cellStyle name="SAPBEXHLevel1 8 3 5" xfId="12313" xr:uid="{91188C9E-E812-48BD-BF9E-6B64645EFC18}"/>
    <cellStyle name="SAPBEXHLevel1 8 3 6" xfId="12032" xr:uid="{9D04B7F0-FBAF-436C-9EBD-DCF8BD591530}"/>
    <cellStyle name="SAPBEXHLevel1 8 4" xfId="3179" xr:uid="{55F6C924-B78E-4A2B-AF5F-2A652997BF43}"/>
    <cellStyle name="SAPBEXHLevel1 8 4 2" xfId="7420" xr:uid="{0D0DD7C5-C688-42DB-A69A-0A23BD00607F}"/>
    <cellStyle name="SAPBEXHLevel1 8 4 3" xfId="11329" xr:uid="{ECA5D885-8431-4E6F-B973-0CFCE24B6A89}"/>
    <cellStyle name="SAPBEXHLevel1 8 4 4" xfId="10844" xr:uid="{B3D83662-7592-42D1-B152-3CBCF8EF4372}"/>
    <cellStyle name="SAPBEXHLevel1 8 5" xfId="6122" xr:uid="{7E74D786-0E38-4C7E-91EA-A1CA23E8C1D8}"/>
    <cellStyle name="SAPBEXHLevel1 8 6" xfId="8880" xr:uid="{261026E1-65E8-4799-A5C0-3A76F95F378D}"/>
    <cellStyle name="SAPBEXHLevel1 8 7" xfId="4829" xr:uid="{9CFE3B6D-EF65-47D2-A280-33E9EF1C526E}"/>
    <cellStyle name="SAPBEXHLevel1 8 8" xfId="13190" xr:uid="{97CD59C5-F65F-403A-8481-9557BEE14F0F}"/>
    <cellStyle name="SAPBEXHLevel1 9" xfId="1864" xr:uid="{1D5F9DB5-6E38-4E8B-AABB-0EAE6582D6BD}"/>
    <cellStyle name="SAPBEXHLevel1 9 2" xfId="1865" xr:uid="{54EF8D41-6683-427B-B174-D5308B0A96E4}"/>
    <cellStyle name="SAPBEXHLevel1 9 2 2" xfId="3182" xr:uid="{6FC7BCFB-34E0-4F70-B253-DFA63A00506E}"/>
    <cellStyle name="SAPBEXHLevel1 9 2 2 2" xfId="7423" xr:uid="{06CD6BCD-D58C-4D69-A867-D271BBDB24C3}"/>
    <cellStyle name="SAPBEXHLevel1 9 2 2 3" xfId="11332" xr:uid="{D0FEE088-607D-4A85-84ED-1AB96130CA15}"/>
    <cellStyle name="SAPBEXHLevel1 9 2 2 4" xfId="5404" xr:uid="{E6C291FC-637A-4DDF-AF19-6A04620EECA2}"/>
    <cellStyle name="SAPBEXHLevel1 9 2 3" xfId="6125" xr:uid="{69CF8BC5-DFCE-4D6D-BF85-3A3C49A5AF61}"/>
    <cellStyle name="SAPBEXHLevel1 9 2 4" xfId="8883" xr:uid="{41B33CF4-C436-4BAA-BD29-473856093CF9}"/>
    <cellStyle name="SAPBEXHLevel1 9 2 5" xfId="4831" xr:uid="{73814923-C672-44A5-9D6C-AF6940889A69}"/>
    <cellStyle name="SAPBEXHLevel1 9 2 6" xfId="9913" xr:uid="{C4C1A340-99B2-4838-B0EF-BFFAFE53189C}"/>
    <cellStyle name="SAPBEXHLevel1 9 3" xfId="3181" xr:uid="{F45F4C3E-4584-463A-AA93-07C28471A060}"/>
    <cellStyle name="SAPBEXHLevel1 9 3 2" xfId="7422" xr:uid="{30593485-5F98-43D7-927F-708C3BC50028}"/>
    <cellStyle name="SAPBEXHLevel1 9 3 3" xfId="11331" xr:uid="{7A00B5AB-6DF3-4B92-A11F-66AB99277EAB}"/>
    <cellStyle name="SAPBEXHLevel1 9 3 4" xfId="9440" xr:uid="{BCAF6D3F-69A1-4335-B8DE-CB72E9777425}"/>
    <cellStyle name="SAPBEXHLevel1 9 4" xfId="6124" xr:uid="{71D1ABB5-7F53-4656-BC29-54DFE3A99718}"/>
    <cellStyle name="SAPBEXHLevel1 9 5" xfId="8882" xr:uid="{E30695B9-2650-4DDE-AC27-2B628940C25B}"/>
    <cellStyle name="SAPBEXHLevel1 9 6" xfId="10749" xr:uid="{F592CF41-2E6E-4DA1-908E-DEFD99825245}"/>
    <cellStyle name="SAPBEXHLevel1 9 7" xfId="13189" xr:uid="{54633EEB-3069-4902-B549-64A25DC9BB7E}"/>
    <cellStyle name="SAPBEXHLevel1_Mesquite Solar 277 MW v1" xfId="1866" xr:uid="{3C936649-A83C-41A4-8D82-7B1390361202}"/>
    <cellStyle name="SAPBEXHLevel1X" xfId="175" xr:uid="{1134EB18-D7B5-469B-B3BA-46371E9C2A2A}"/>
    <cellStyle name="SAPBEXHLevel1X 10" xfId="1867" xr:uid="{632CF101-6918-4EA7-86A7-75A2F799C759}"/>
    <cellStyle name="SAPBEXHLevel1X 10 2" xfId="1868" xr:uid="{FC67A23F-76C1-46CF-A81D-0C7EB6E764CE}"/>
    <cellStyle name="SAPBEXHLevel1X 10 2 2" xfId="3184" xr:uid="{04DE5148-18D0-47BD-8804-E616D4FDB4B9}"/>
    <cellStyle name="SAPBEXHLevel1X 10 2 2 2" xfId="7425" xr:uid="{5F91D3EA-5D56-4939-8456-F30DE6093331}"/>
    <cellStyle name="SAPBEXHLevel1X 10 2 2 3" xfId="11334" xr:uid="{533013BB-434B-4C77-9276-250B88B15214}"/>
    <cellStyle name="SAPBEXHLevel1X 10 2 2 4" xfId="13799" xr:uid="{764FCB78-1E70-445A-A297-958AAA881D08}"/>
    <cellStyle name="SAPBEXHLevel1X 10 2 3" xfId="6127" xr:uid="{3498ADA8-0E29-4AF4-B41F-C84C7521F7CB}"/>
    <cellStyle name="SAPBEXHLevel1X 10 2 4" xfId="8885" xr:uid="{2BAED5DD-9BA7-4B3F-8994-7C7A993D73DC}"/>
    <cellStyle name="SAPBEXHLevel1X 10 2 5" xfId="4833" xr:uid="{4850862B-CF90-4D74-B914-5339180B2AF7}"/>
    <cellStyle name="SAPBEXHLevel1X 10 2 6" xfId="13188" xr:uid="{4CE4C29A-BAEE-42C5-8DBE-ACD67A9D9A03}"/>
    <cellStyle name="SAPBEXHLevel1X 10 3" xfId="3183" xr:uid="{B30EF5F3-4845-462E-9C46-BB5F395DBE86}"/>
    <cellStyle name="SAPBEXHLevel1X 10 3 2" xfId="7424" xr:uid="{B140B960-EC83-4E47-8BE1-ADB1C8118AFF}"/>
    <cellStyle name="SAPBEXHLevel1X 10 3 3" xfId="11333" xr:uid="{5818D482-A486-4581-AED5-A63765164C90}"/>
    <cellStyle name="SAPBEXHLevel1X 10 3 4" xfId="10846" xr:uid="{F7436010-1E4B-4635-A9CB-4FC5F21D1208}"/>
    <cellStyle name="SAPBEXHLevel1X 10 4" xfId="6126" xr:uid="{A6354F0B-1E8A-42E4-80C2-F9308439EE76}"/>
    <cellStyle name="SAPBEXHLevel1X 10 5" xfId="8884" xr:uid="{2CA586E6-0E34-460F-8EFC-0587F8673B5C}"/>
    <cellStyle name="SAPBEXHLevel1X 10 6" xfId="4832" xr:uid="{CA2A7960-8AEC-4AF7-A430-D23317BF3D62}"/>
    <cellStyle name="SAPBEXHLevel1X 10 7" xfId="9912" xr:uid="{C34ECAA1-3769-4473-B994-0B73564E764E}"/>
    <cellStyle name="SAPBEXHLevel1X 11" xfId="1869" xr:uid="{632362E8-0D78-469E-8763-90A941190C19}"/>
    <cellStyle name="SAPBEXHLevel1X 11 2" xfId="1870" xr:uid="{E668C257-8FC7-4AAC-96E5-5F529BD1B350}"/>
    <cellStyle name="SAPBEXHLevel1X 11 2 2" xfId="3186" xr:uid="{F0EE97C7-3EC8-4076-A53B-E5225997C4ED}"/>
    <cellStyle name="SAPBEXHLevel1X 11 2 2 2" xfId="7427" xr:uid="{456C57F6-7EB0-491D-8615-B41EEC9BC701}"/>
    <cellStyle name="SAPBEXHLevel1X 11 2 2 3" xfId="11336" xr:uid="{65C027A8-C1E0-4D66-89D8-D4E7371C4354}"/>
    <cellStyle name="SAPBEXHLevel1X 11 2 2 4" xfId="10400" xr:uid="{0D6E3004-550D-40BA-A1C4-B7C3D4BD7E94}"/>
    <cellStyle name="SAPBEXHLevel1X 11 2 3" xfId="6129" xr:uid="{50AFEDCE-28F6-4343-B6BA-2B8DC5E0B628}"/>
    <cellStyle name="SAPBEXHLevel1X 11 2 4" xfId="8887" xr:uid="{CD0857DB-8759-40B5-A392-3CEE2AAFB155}"/>
    <cellStyle name="SAPBEXHLevel1X 11 2 5" xfId="4835" xr:uid="{4A479E5A-EB1B-4976-B5D2-356A1B060536}"/>
    <cellStyle name="SAPBEXHLevel1X 11 2 6" xfId="13187" xr:uid="{016E67ED-4003-4BC6-82E5-85B02660124F}"/>
    <cellStyle name="SAPBEXHLevel1X 11 3" xfId="3185" xr:uid="{D7D8F7E2-C780-470B-87B0-89C8ACAEC49F}"/>
    <cellStyle name="SAPBEXHLevel1X 11 3 2" xfId="7426" xr:uid="{5CD01FEF-01B9-4857-B58D-86C42DA5E301}"/>
    <cellStyle name="SAPBEXHLevel1X 11 3 3" xfId="11335" xr:uid="{5B13BEAD-3BE5-4446-A9C9-BEFAB461F18E}"/>
    <cellStyle name="SAPBEXHLevel1X 11 3 4" xfId="10845" xr:uid="{2962FC4A-BAFA-40F1-AA8E-C06E4428A2D0}"/>
    <cellStyle name="SAPBEXHLevel1X 11 4" xfId="6128" xr:uid="{FCF97147-7CD2-4E39-BC05-830BD1585BBF}"/>
    <cellStyle name="SAPBEXHLevel1X 11 5" xfId="8886" xr:uid="{A2F6D357-5274-4308-A5B9-241733CFE03F}"/>
    <cellStyle name="SAPBEXHLevel1X 11 6" xfId="4834" xr:uid="{F408E09A-418B-41B8-9887-A64E74030E18}"/>
    <cellStyle name="SAPBEXHLevel1X 11 7" xfId="9911" xr:uid="{D324B0B4-3750-44D1-A2CB-9EAD442D7EAA}"/>
    <cellStyle name="SAPBEXHLevel1X 11_48MW CMSI CAPEX Budget rev 11Jun10-rev16b (Updated Forecast cash flow)" xfId="1871" xr:uid="{9513E823-F1FC-460A-B603-A3C5C6D136B7}"/>
    <cellStyle name="SAPBEXHLevel1X 12" xfId="1872" xr:uid="{5A98B340-DC4E-478C-96AA-9C8AF775D317}"/>
    <cellStyle name="SAPBEXHLevel1X 12 2" xfId="3187" xr:uid="{2EE2D152-3E0D-44E9-872C-A19758140FCD}"/>
    <cellStyle name="SAPBEXHLevel1X 12 2 2" xfId="7428" xr:uid="{B6E28CF2-A31C-492F-986A-2AA96654F565}"/>
    <cellStyle name="SAPBEXHLevel1X 12 2 3" xfId="11337" xr:uid="{77C438B4-A5AF-4907-B4E5-7A977BBFFC38}"/>
    <cellStyle name="SAPBEXHLevel1X 12 2 4" xfId="10098" xr:uid="{76A5C499-C154-4B2B-9330-AE3EF8ABA01B}"/>
    <cellStyle name="SAPBEXHLevel1X 12 3" xfId="6130" xr:uid="{E50BD8DE-57B6-4AEB-97E4-565953BEE929}"/>
    <cellStyle name="SAPBEXHLevel1X 12 4" xfId="8888" xr:uid="{804199C0-5EAF-49BA-8EC5-73C1C58537F7}"/>
    <cellStyle name="SAPBEXHLevel1X 12 5" xfId="4836" xr:uid="{E74F5853-88FD-46D7-966F-AA5AE7395EA7}"/>
    <cellStyle name="SAPBEXHLevel1X 12 6" xfId="13186" xr:uid="{F71996FD-A8E5-4E36-AD6F-2427608BFB2F}"/>
    <cellStyle name="SAPBEXHLevel1X 13" xfId="1873" xr:uid="{002B030F-BB48-427C-9F5A-751B0D4CA21D}"/>
    <cellStyle name="SAPBEXHLevel1X 13 2" xfId="3188" xr:uid="{35D11A81-889F-43E9-AC49-0C8E0491C9C3}"/>
    <cellStyle name="SAPBEXHLevel1X 13 2 2" xfId="7429" xr:uid="{82D115C9-8F48-47C6-AC36-ABFE2784EC52}"/>
    <cellStyle name="SAPBEXHLevel1X 13 2 3" xfId="11338" xr:uid="{000B3266-7391-490A-8C24-20FC69862929}"/>
    <cellStyle name="SAPBEXHLevel1X 13 2 4" xfId="10482" xr:uid="{050222DB-0011-494F-BAB6-356F5F1AC42D}"/>
    <cellStyle name="SAPBEXHLevel1X 13 3" xfId="6131" xr:uid="{1AFF2640-34D1-40A4-95AC-F21ED0873F95}"/>
    <cellStyle name="SAPBEXHLevel1X 13 4" xfId="8889" xr:uid="{59B2C202-3343-4D32-A806-5729842CBBE4}"/>
    <cellStyle name="SAPBEXHLevel1X 13 5" xfId="4837" xr:uid="{292D836E-486B-4AFD-99ED-00D81AF6CF61}"/>
    <cellStyle name="SAPBEXHLevel1X 13 6" xfId="9910" xr:uid="{A9F90088-9B4B-4380-AFE1-A8CC265A2936}"/>
    <cellStyle name="SAPBEXHLevel1X 14" xfId="1874" xr:uid="{BE1752D3-D8B2-4195-AB40-D96960E99505}"/>
    <cellStyle name="SAPBEXHLevel1X 14 2" xfId="3189" xr:uid="{9F3D72F6-0313-460A-96F8-0C1A08E41060}"/>
    <cellStyle name="SAPBEXHLevel1X 14 2 2" xfId="7430" xr:uid="{05F9C86F-88CA-4B7B-8106-456CC81F6A00}"/>
    <cellStyle name="SAPBEXHLevel1X 14 2 3" xfId="11339" xr:uid="{47B48523-F162-46F3-A599-880519094EC7}"/>
    <cellStyle name="SAPBEXHLevel1X 14 2 4" xfId="11902" xr:uid="{F9CBBE9F-C536-416D-9536-0523256E2D33}"/>
    <cellStyle name="SAPBEXHLevel1X 14 3" xfId="6132" xr:uid="{93C753A9-32A3-4ACA-972B-A001D63EC32C}"/>
    <cellStyle name="SAPBEXHLevel1X 14 4" xfId="8890" xr:uid="{2955CD9A-F323-45C8-9CA9-F2926AFFC0BD}"/>
    <cellStyle name="SAPBEXHLevel1X 14 5" xfId="8003" xr:uid="{218B8AA2-3323-454E-810C-E441DAC5183E}"/>
    <cellStyle name="SAPBEXHLevel1X 14 6" xfId="5409" xr:uid="{1E1957BE-A378-4A3A-81D6-E102EE26DBC8}"/>
    <cellStyle name="SAPBEXHLevel1X 15" xfId="1875" xr:uid="{5E44B090-03DD-40D0-AF04-8C7BF3EEBA7A}"/>
    <cellStyle name="SAPBEXHLevel1X 15 2" xfId="3190" xr:uid="{725AB330-47A5-435E-932E-4B34CDFD35F1}"/>
    <cellStyle name="SAPBEXHLevel1X 15 2 2" xfId="7431" xr:uid="{E16FDDAD-8BBA-4593-9344-D16788A73514}"/>
    <cellStyle name="SAPBEXHLevel1X 15 2 3" xfId="11340" xr:uid="{87BC1167-D9B9-4FF2-BCE5-F6049989E2B2}"/>
    <cellStyle name="SAPBEXHLevel1X 15 2 4" xfId="10097" xr:uid="{00C55881-16BA-447A-ABF4-5CBFD17E2BFF}"/>
    <cellStyle name="SAPBEXHLevel1X 15 3" xfId="6133" xr:uid="{BEA77576-4DA2-4293-B763-B6920C9BCA04}"/>
    <cellStyle name="SAPBEXHLevel1X 15 4" xfId="8891" xr:uid="{8DAE60C2-2672-43F0-8BE6-AC8E79BED0D2}"/>
    <cellStyle name="SAPBEXHLevel1X 15 5" xfId="10748" xr:uid="{691F9305-B788-4287-968E-258F09D6FC81}"/>
    <cellStyle name="SAPBEXHLevel1X 15 6" xfId="12874" xr:uid="{E134ACC6-BCD2-492F-82FB-8C694601F6D3}"/>
    <cellStyle name="SAPBEXHLevel1X 16" xfId="1876" xr:uid="{30255183-0461-4F85-959E-558D55246EF4}"/>
    <cellStyle name="SAPBEXHLevel1X 16 2" xfId="3191" xr:uid="{547B9563-BDAF-45A1-BC0C-3E481F2ECCB5}"/>
    <cellStyle name="SAPBEXHLevel1X 16 2 2" xfId="7432" xr:uid="{20DE3497-AF13-43D1-8B69-7548C14D932D}"/>
    <cellStyle name="SAPBEXHLevel1X 16 2 3" xfId="11341" xr:uid="{2C9ED5FA-73D1-4FE2-B1FD-4747A58CABE9}"/>
    <cellStyle name="SAPBEXHLevel1X 16 2 4" xfId="10096" xr:uid="{B540F2FE-607E-4868-B45A-D83EFEEB3D72}"/>
    <cellStyle name="SAPBEXHLevel1X 16 3" xfId="6134" xr:uid="{D6E10CFE-1878-45CE-A94F-8591B8E3CEA8}"/>
    <cellStyle name="SAPBEXHLevel1X 16 4" xfId="8892" xr:uid="{FD68901D-9278-45D8-ADA8-AB34EF053D51}"/>
    <cellStyle name="SAPBEXHLevel1X 16 5" xfId="5350" xr:uid="{9C1F0E96-4FF7-4EC4-8CD9-024518E8EBDF}"/>
    <cellStyle name="SAPBEXHLevel1X 16 6" xfId="12839" xr:uid="{B7C1A46D-F4C5-4DA5-8CEB-2E28AC4B430B}"/>
    <cellStyle name="SAPBEXHLevel1X 17" xfId="1877" xr:uid="{C31CB5DF-57C7-4508-8C1C-A8A2DFF8E6A2}"/>
    <cellStyle name="SAPBEXHLevel1X 17 2" xfId="3192" xr:uid="{2505961B-9D4E-4B78-87F0-8178A30D382B}"/>
    <cellStyle name="SAPBEXHLevel1X 17 2 2" xfId="7433" xr:uid="{BA38B840-F8A0-41B3-8AE5-1EAA9825E736}"/>
    <cellStyle name="SAPBEXHLevel1X 17 2 3" xfId="11342" xr:uid="{BAE9904E-84CD-4038-AB31-9050AB3FB5F1}"/>
    <cellStyle name="SAPBEXHLevel1X 17 2 4" xfId="10095" xr:uid="{91DFB561-DD0C-4EC1-B53D-7B0AEDC7EADB}"/>
    <cellStyle name="SAPBEXHLevel1X 17 3" xfId="6135" xr:uid="{9D46961B-1D2F-402B-BE15-CCDDAC55055D}"/>
    <cellStyle name="SAPBEXHLevel1X 17 4" xfId="8893" xr:uid="{E2D35CD0-5275-43ED-811F-AB488714B9B7}"/>
    <cellStyle name="SAPBEXHLevel1X 17 5" xfId="5293" xr:uid="{81870A3A-4865-4DBC-B461-8B05B9F070D8}"/>
    <cellStyle name="SAPBEXHLevel1X 17 6" xfId="13185" xr:uid="{29466AF8-BFD2-4F26-BFC8-AD301276814E}"/>
    <cellStyle name="SAPBEXHLevel1X 18" xfId="1878" xr:uid="{09F9F5EC-4AE3-4D32-9661-9D02CEF3DB23}"/>
    <cellStyle name="SAPBEXHLevel1X 18 2" xfId="3193" xr:uid="{DEB15582-84F1-41D3-8F45-9AC27E910550}"/>
    <cellStyle name="SAPBEXHLevel1X 18 2 2" xfId="7434" xr:uid="{999BEDCD-7D89-4B2B-8829-4453CCF69F05}"/>
    <cellStyle name="SAPBEXHLevel1X 18 2 3" xfId="11343" xr:uid="{5B501406-107A-4EA2-B17E-937B2D507817}"/>
    <cellStyle name="SAPBEXHLevel1X 18 2 4" xfId="10094" xr:uid="{391FA1F6-D680-466C-A49F-1F0C3BA5AE97}"/>
    <cellStyle name="SAPBEXHLevel1X 18 3" xfId="6136" xr:uid="{407937B8-7AC7-45EC-ACC9-4CAB6B57A995}"/>
    <cellStyle name="SAPBEXHLevel1X 18 4" xfId="8894" xr:uid="{2652CD50-DE6C-49E7-AFE6-D8E841EC18EF}"/>
    <cellStyle name="SAPBEXHLevel1X 18 5" xfId="5603" xr:uid="{C8874482-60BF-4260-AA35-422C02148EEF}"/>
    <cellStyle name="SAPBEXHLevel1X 18 6" xfId="9908" xr:uid="{85AE656A-863C-4D40-9E17-12BF0ED7EBB8}"/>
    <cellStyle name="SAPBEXHLevel1X 19" xfId="1879" xr:uid="{9802C0D0-54AB-42C5-A321-C0AD850731A3}"/>
    <cellStyle name="SAPBEXHLevel1X 19 2" xfId="3194" xr:uid="{382E5043-9992-4CF1-88EA-23F4EF4B9E8C}"/>
    <cellStyle name="SAPBEXHLevel1X 19 2 2" xfId="7435" xr:uid="{546932AD-BBEC-4261-86F1-1C7BC8A82FA1}"/>
    <cellStyle name="SAPBEXHLevel1X 19 2 3" xfId="11344" xr:uid="{05B1F31D-B85C-4D66-987C-1FA22EF50DDD}"/>
    <cellStyle name="SAPBEXHLevel1X 19 2 4" xfId="10093" xr:uid="{DF4305BE-D68F-4CD2-8765-A302BCD914F1}"/>
    <cellStyle name="SAPBEXHLevel1X 19 3" xfId="6137" xr:uid="{3CC70467-2C85-4490-ACB9-A71FB0F98E76}"/>
    <cellStyle name="SAPBEXHLevel1X 19 4" xfId="8895" xr:uid="{BAC31DE9-2E27-4E91-AD85-86B7126F50DE}"/>
    <cellStyle name="SAPBEXHLevel1X 19 5" xfId="6668" xr:uid="{31C98254-DEEC-46BA-B899-1D81C0106C06}"/>
    <cellStyle name="SAPBEXHLevel1X 19 6" xfId="13184" xr:uid="{F1004234-696B-48D4-8AA4-71F549DB0F4D}"/>
    <cellStyle name="SAPBEXHLevel1X 2" xfId="176" xr:uid="{F4BA9F9D-5452-435B-A4CB-95AAC5543FC5}"/>
    <cellStyle name="SAPBEXHLevel1X 2 10" xfId="1880" xr:uid="{0CA198ED-9B3E-4F8C-B336-44685FAB0035}"/>
    <cellStyle name="SAPBEXHLevel1X 2 10 2" xfId="3195" xr:uid="{0C010236-40E0-4434-8412-A5C3472EB4D6}"/>
    <cellStyle name="SAPBEXHLevel1X 2 10 2 2" xfId="7436" xr:uid="{5AED9E99-2AA3-4687-BFF9-B87904E9E30E}"/>
    <cellStyle name="SAPBEXHLevel1X 2 10 2 3" xfId="11345" xr:uid="{B7AD961F-CF3C-445D-851C-257A43AEEF70}"/>
    <cellStyle name="SAPBEXHLevel1X 2 10 2 4" xfId="10092" xr:uid="{2A3931A5-E94B-4CE2-98FD-BA8CE6E2CCC3}"/>
    <cellStyle name="SAPBEXHLevel1X 2 10 3" xfId="6138" xr:uid="{2D21BD61-D7F4-4CEA-B756-841E27EB5956}"/>
    <cellStyle name="SAPBEXHLevel1X 2 10 4" xfId="8896" xr:uid="{ADDF386F-F3A2-4C64-8B7D-A5C7D126FC17}"/>
    <cellStyle name="SAPBEXHLevel1X 2 10 5" xfId="6669" xr:uid="{6F743F10-5A80-4C08-AAEE-FBF2BC55A31E}"/>
    <cellStyle name="SAPBEXHLevel1X 2 10 6" xfId="9909" xr:uid="{2A0C127F-7520-4F2F-9F3A-239BBB6FC150}"/>
    <cellStyle name="SAPBEXHLevel1X 2 11" xfId="1881" xr:uid="{FB691221-902F-44D5-9C99-34733B6B8A77}"/>
    <cellStyle name="SAPBEXHLevel1X 2 11 2" xfId="3196" xr:uid="{289E0448-061B-453C-870F-CDF9D22331E3}"/>
    <cellStyle name="SAPBEXHLevel1X 2 11 2 2" xfId="7437" xr:uid="{F056A3AA-02FE-4965-B202-BA802F724440}"/>
    <cellStyle name="SAPBEXHLevel1X 2 11 2 3" xfId="11346" xr:uid="{F39434D9-FF20-4357-A4AB-1EA523DF6931}"/>
    <cellStyle name="SAPBEXHLevel1X 2 11 2 4" xfId="10091" xr:uid="{FDB31308-3510-454D-89DC-AD8575455478}"/>
    <cellStyle name="SAPBEXHLevel1X 2 11 3" xfId="6139" xr:uid="{993752E5-ED0C-42BE-97A0-8548BA715E96}"/>
    <cellStyle name="SAPBEXHLevel1X 2 11 4" xfId="8897" xr:uid="{049565C4-F0D5-4BA0-A0EF-5FAD980FBF81}"/>
    <cellStyle name="SAPBEXHLevel1X 2 11 5" xfId="4838" xr:uid="{F783EAA7-4D2B-4474-A51A-E9E92F59F88C}"/>
    <cellStyle name="SAPBEXHLevel1X 2 11 6" xfId="13183" xr:uid="{7FA6DE21-D8E5-4019-810A-662037125F9E}"/>
    <cellStyle name="SAPBEXHLevel1X 2 12" xfId="1882" xr:uid="{2F8558B2-9B80-4A8D-A308-CD04DF28FB77}"/>
    <cellStyle name="SAPBEXHLevel1X 2 12 2" xfId="3197" xr:uid="{995340AE-6098-4509-BE52-E75F3688B9D6}"/>
    <cellStyle name="SAPBEXHLevel1X 2 12 2 2" xfId="7438" xr:uid="{2CC8E6FB-3D49-440B-8DB9-D9364C7EEC3E}"/>
    <cellStyle name="SAPBEXHLevel1X 2 12 2 3" xfId="11347" xr:uid="{DD0DE72E-306B-4616-8B5F-21773447386E}"/>
    <cellStyle name="SAPBEXHLevel1X 2 12 2 4" xfId="10090" xr:uid="{98B037E8-B739-48FE-B99D-69C788BDD43A}"/>
    <cellStyle name="SAPBEXHLevel1X 2 12 3" xfId="6140" xr:uid="{55B53D27-D437-4CB5-A8FC-C79484C1C741}"/>
    <cellStyle name="SAPBEXHLevel1X 2 12 4" xfId="8898" xr:uid="{440511DC-2C78-4736-BFE6-FBDD360F57F7}"/>
    <cellStyle name="SAPBEXHLevel1X 2 12 5" xfId="8004" xr:uid="{FDD777CA-0C42-42BB-9ACF-F8513E64A434}"/>
    <cellStyle name="SAPBEXHLevel1X 2 12 6" xfId="9906" xr:uid="{AB023BA4-343F-425C-84D7-D002E62FAAB6}"/>
    <cellStyle name="SAPBEXHLevel1X 2 13" xfId="1883" xr:uid="{9D670E25-87E3-45E0-88A7-73EF46C6E25D}"/>
    <cellStyle name="SAPBEXHLevel1X 2 13 2" xfId="3198" xr:uid="{8DB39E2E-7753-4D4D-A7B4-7B4B876D378D}"/>
    <cellStyle name="SAPBEXHLevel1X 2 13 2 2" xfId="7439" xr:uid="{BA19A34F-DE47-4C45-9488-278D1F80B912}"/>
    <cellStyle name="SAPBEXHLevel1X 2 13 2 3" xfId="11348" xr:uid="{46FBC46D-C946-43C6-8781-0EE4D29190E7}"/>
    <cellStyle name="SAPBEXHLevel1X 2 13 2 4" xfId="10422" xr:uid="{62E4C130-98A9-471E-9C34-DBA3B4D80BB3}"/>
    <cellStyle name="SAPBEXHLevel1X 2 13 3" xfId="6141" xr:uid="{34CBBBB1-B9B1-4EB0-9B71-2253FBA43BEA}"/>
    <cellStyle name="SAPBEXHLevel1X 2 13 4" xfId="8899" xr:uid="{5D89ECB4-E075-4D92-B647-EB4761A55ED4}"/>
    <cellStyle name="SAPBEXHLevel1X 2 13 5" xfId="5294" xr:uid="{DCB912E0-2349-4B4E-AFCB-5A46AD2EA9CF}"/>
    <cellStyle name="SAPBEXHLevel1X 2 13 6" xfId="13181" xr:uid="{FE77AD0E-E73C-4EED-84EB-8E0840CF7146}"/>
    <cellStyle name="SAPBEXHLevel1X 2 14" xfId="1884" xr:uid="{18E23D59-49BD-4A32-BC2E-DCD1E8CB3590}"/>
    <cellStyle name="SAPBEXHLevel1X 2 14 2" xfId="3199" xr:uid="{A6A15330-BFD0-4EA4-BFCF-C73DBE809364}"/>
    <cellStyle name="SAPBEXHLevel1X 2 14 2 2" xfId="7440" xr:uid="{B6FE5BD4-5025-42A6-B50E-7391F122A162}"/>
    <cellStyle name="SAPBEXHLevel1X 2 14 2 3" xfId="11349" xr:uid="{6EC5D487-E953-4C92-B99A-F8C1F1EA08CD}"/>
    <cellStyle name="SAPBEXHLevel1X 2 14 2 4" xfId="6799" xr:uid="{585B2756-797D-44D6-99C2-ADB5FBCFE65F}"/>
    <cellStyle name="SAPBEXHLevel1X 2 14 3" xfId="6142" xr:uid="{BFFC35F0-17DC-4C96-BD53-B6AFC92C6BBF}"/>
    <cellStyle name="SAPBEXHLevel1X 2 14 4" xfId="8900" xr:uid="{97826542-7C9B-406A-A85D-8CC7A91C5C72}"/>
    <cellStyle name="SAPBEXHLevel1X 2 14 5" xfId="4839" xr:uid="{370D1648-7C90-45AF-89A8-3B01DCF88E21}"/>
    <cellStyle name="SAPBEXHLevel1X 2 14 6" xfId="13182" xr:uid="{96F78D1D-09C1-4420-BA2D-F2F49300AD66}"/>
    <cellStyle name="SAPBEXHLevel1X 2 15" xfId="1885" xr:uid="{15E9AF39-AD1D-4FF2-9348-0CD49981D751}"/>
    <cellStyle name="SAPBEXHLevel1X 2 15 2" xfId="3200" xr:uid="{E2E8F97D-AD47-4966-BF1C-FB2C18985747}"/>
    <cellStyle name="SAPBEXHLevel1X 2 15 2 2" xfId="7441" xr:uid="{39FAC660-BBC0-49EB-8A17-B5AAD0935D63}"/>
    <cellStyle name="SAPBEXHLevel1X 2 15 2 3" xfId="11350" xr:uid="{14ACA4D1-0600-4D35-8EA4-9FC184F543B0}"/>
    <cellStyle name="SAPBEXHLevel1X 2 15 2 4" xfId="9469" xr:uid="{519F83BF-2197-4963-9BC9-90BE073DEF6B}"/>
    <cellStyle name="SAPBEXHLevel1X 2 15 3" xfId="6143" xr:uid="{35BAEC91-48E7-436C-BC74-A3FD34C17D25}"/>
    <cellStyle name="SAPBEXHLevel1X 2 15 4" xfId="8901" xr:uid="{D5D3BC92-35E8-4ED4-B910-6A54BBFFD18F}"/>
    <cellStyle name="SAPBEXHLevel1X 2 15 5" xfId="8005" xr:uid="{BBE2D898-FBF2-43D3-B489-01B82B938004}"/>
    <cellStyle name="SAPBEXHLevel1X 2 15 6" xfId="9907" xr:uid="{BA06343F-2739-4B02-9181-95CBFFA0C160}"/>
    <cellStyle name="SAPBEXHLevel1X 2 16" xfId="1886" xr:uid="{90705A75-4FAD-4AF8-B16D-900E8CDEF9DB}"/>
    <cellStyle name="SAPBEXHLevel1X 2 16 2" xfId="3201" xr:uid="{9F393190-56CC-4ABA-AEF4-7E93130E10F2}"/>
    <cellStyle name="SAPBEXHLevel1X 2 16 2 2" xfId="7442" xr:uid="{7390ABAA-076F-4339-94A6-EB698CEA00BF}"/>
    <cellStyle name="SAPBEXHLevel1X 2 16 2 3" xfId="11351" xr:uid="{190EE57D-5681-4152-9583-AC3D2DE91B8B}"/>
    <cellStyle name="SAPBEXHLevel1X 2 16 2 4" xfId="10421" xr:uid="{F8F73013-03E7-495B-894B-A751428FA16E}"/>
    <cellStyle name="SAPBEXHLevel1X 2 16 3" xfId="6144" xr:uid="{AC226B5A-17C1-40E5-B33D-ADB9499D914D}"/>
    <cellStyle name="SAPBEXHLevel1X 2 16 4" xfId="8902" xr:uid="{47D4050B-0525-4AD1-B86C-9363618950DD}"/>
    <cellStyle name="SAPBEXHLevel1X 2 16 5" xfId="10747" xr:uid="{CA76F924-8C01-4E44-8279-92C2D145D8D2}"/>
    <cellStyle name="SAPBEXHLevel1X 2 16 6" xfId="9904" xr:uid="{E8550A7B-D567-45DA-BCE0-6EFEDE81D97D}"/>
    <cellStyle name="SAPBEXHLevel1X 2 17" xfId="2490" xr:uid="{AFDA75BF-D734-48CE-9A82-3E9A3AEA19D2}"/>
    <cellStyle name="SAPBEXHLevel1X 2 17 2" xfId="6731" xr:uid="{CF6D59EB-1AF2-4509-A376-FF0860ECF721}"/>
    <cellStyle name="SAPBEXHLevel1X 2 17 3" xfId="4916" xr:uid="{5575C857-61A8-4BE4-BE3B-741E47B592FF}"/>
    <cellStyle name="SAPBEXHLevel1X 2 17 4" xfId="13016" xr:uid="{67C68A0E-76CD-49F0-9B76-24A57D2BD546}"/>
    <cellStyle name="SAPBEXHLevel1X 2 18" xfId="4498" xr:uid="{AF705DA1-6A03-4D3C-A368-42AA3AB548E2}"/>
    <cellStyle name="SAPBEXHLevel1X 2 19" xfId="5080" xr:uid="{1EB4EF9C-9889-4660-BF3E-F94C067C67B7}"/>
    <cellStyle name="SAPBEXHLevel1X 2 2" xfId="1887" xr:uid="{EF38B039-CEBA-4EB4-94CD-C6BEF536196F}"/>
    <cellStyle name="SAPBEXHLevel1X 2 2 2" xfId="3710" xr:uid="{DD6C35A4-94A2-45AE-8DFF-3896287FC658}"/>
    <cellStyle name="SAPBEXHLevel1X 2 2 2 2" xfId="7951" xr:uid="{2C1AF6E8-9804-4EB7-8586-D49AB4069DA5}"/>
    <cellStyle name="SAPBEXHLevel1X 2 2 2 3" xfId="11855" xr:uid="{11F04AB4-A78D-4829-8963-B36C584FB459}"/>
    <cellStyle name="SAPBEXHLevel1X 2 2 2 4" xfId="10485" xr:uid="{2724A75B-DC44-404B-B4CC-8E8D29D7DC5E}"/>
    <cellStyle name="SAPBEXHLevel1X 2 2 3" xfId="3709" xr:uid="{60319734-B315-4C4A-8B52-DCB862083928}"/>
    <cellStyle name="SAPBEXHLevel1X 2 2 3 2" xfId="7950" xr:uid="{E3C97137-2E0E-4519-BFAE-C09F7165ADD2}"/>
    <cellStyle name="SAPBEXHLevel1X 2 2 3 3" xfId="11854" xr:uid="{BD966B50-3AAF-4950-B2DA-F6C106F556B9}"/>
    <cellStyle name="SAPBEXHLevel1X 2 2 3 4" xfId="10486" xr:uid="{7938B8C1-44F0-4EAA-A1F6-E0C896EC79B3}"/>
    <cellStyle name="SAPBEXHLevel1X 2 2 4" xfId="3202" xr:uid="{C77A9FF8-D862-4203-AE26-D2D7D48BAA61}"/>
    <cellStyle name="SAPBEXHLevel1X 2 2 4 2" xfId="7443" xr:uid="{C1092023-0721-4BB6-82C0-37E81B60ABFE}"/>
    <cellStyle name="SAPBEXHLevel1X 2 2 4 3" xfId="11352" xr:uid="{95AC18E4-8EF2-4DAD-899D-94E9046B838A}"/>
    <cellStyle name="SAPBEXHLevel1X 2 2 4 4" xfId="10089" xr:uid="{D3186D84-8B5C-4262-8BB9-B60CFAF76FB2}"/>
    <cellStyle name="SAPBEXHLevel1X 2 2 5" xfId="6145" xr:uid="{64A8DDDD-3D27-4C1F-93A3-2AB4237D1905}"/>
    <cellStyle name="SAPBEXHLevel1X 2 2 6" xfId="8903" xr:uid="{6660D3A4-29C3-4C6E-8E50-0E97725F27AE}"/>
    <cellStyle name="SAPBEXHLevel1X 2 2 7" xfId="5295" xr:uid="{A39C4BF3-3BFF-4AF9-B335-F33D818981A5}"/>
    <cellStyle name="SAPBEXHLevel1X 2 2 8" xfId="13179" xr:uid="{07990B69-CAEA-468B-8492-71559FD9B812}"/>
    <cellStyle name="SAPBEXHLevel1X 2 20" xfId="10441" xr:uid="{51419646-55CA-4B29-8495-4F5FD0519091}"/>
    <cellStyle name="SAPBEXHLevel1X 2 21" xfId="13920" xr:uid="{11552BD3-FA43-4989-91A3-6BB50B036BB5}"/>
    <cellStyle name="SAPBEXHLevel1X 2 3" xfId="1888" xr:uid="{651783FE-55EC-46FF-B87F-DF7152175DDF}"/>
    <cellStyle name="SAPBEXHLevel1X 2 3 2" xfId="3203" xr:uid="{657CB4E6-03E5-4DFC-BAF6-AC1F51B2F779}"/>
    <cellStyle name="SAPBEXHLevel1X 2 3 2 2" xfId="7444" xr:uid="{62D2488E-8CC2-481A-AC95-799E757971C4}"/>
    <cellStyle name="SAPBEXHLevel1X 2 3 2 3" xfId="11353" xr:uid="{F12B9612-EB7D-4A32-BA60-008ABA369EDC}"/>
    <cellStyle name="SAPBEXHLevel1X 2 3 2 4" xfId="10088" xr:uid="{29A84099-7766-42F6-8E38-6807051005C1}"/>
    <cellStyle name="SAPBEXHLevel1X 2 3 3" xfId="6146" xr:uid="{810D34C8-E956-4468-B087-30149DA56209}"/>
    <cellStyle name="SAPBEXHLevel1X 2 3 4" xfId="8904" xr:uid="{F84D9432-0005-4D21-AF88-4DE687E7F3FD}"/>
    <cellStyle name="SAPBEXHLevel1X 2 3 5" xfId="4840" xr:uid="{4F4C528B-1876-4376-A840-97307E64318E}"/>
    <cellStyle name="SAPBEXHLevel1X 2 3 6" xfId="13180" xr:uid="{CFF0B83D-E3E5-47AA-A9B1-F5688E78688A}"/>
    <cellStyle name="SAPBEXHLevel1X 2 4" xfId="1889" xr:uid="{6E08B89F-E5EB-460B-8CFD-724186CBCFD1}"/>
    <cellStyle name="SAPBEXHLevel1X 2 4 2" xfId="3204" xr:uid="{6F5571E6-32F3-416F-AB04-8D65BACB1907}"/>
    <cellStyle name="SAPBEXHLevel1X 2 4 2 2" xfId="7445" xr:uid="{7BD734A9-F3CE-4D8D-B05B-C25CEDD94A08}"/>
    <cellStyle name="SAPBEXHLevel1X 2 4 2 3" xfId="11354" xr:uid="{5EF8E847-2805-4B34-99EA-C43C9AA8902E}"/>
    <cellStyle name="SAPBEXHLevel1X 2 4 2 4" xfId="10087" xr:uid="{6A3999C9-F77F-420E-814B-4CF0ED79E519}"/>
    <cellStyle name="SAPBEXHLevel1X 2 4 3" xfId="6147" xr:uid="{57CE3E4F-7E5F-4813-AE9F-5410267D1839}"/>
    <cellStyle name="SAPBEXHLevel1X 2 4 4" xfId="8905" xr:uid="{80852A6E-2F2E-4C34-BF55-66D2E3904E53}"/>
    <cellStyle name="SAPBEXHLevel1X 2 4 5" xfId="8006" xr:uid="{29A66E77-764A-476F-A2CC-DF10B4628B0C}"/>
    <cellStyle name="SAPBEXHLevel1X 2 4 6" xfId="9905" xr:uid="{B32BB0C6-B0EB-4EB6-BFF5-61B96330F328}"/>
    <cellStyle name="SAPBEXHLevel1X 2 5" xfId="1890" xr:uid="{2371F0ED-31F6-4D7A-9A66-E66B5BB17E48}"/>
    <cellStyle name="SAPBEXHLevel1X 2 5 2" xfId="3205" xr:uid="{4EFEA018-C1E6-4EB3-8505-0BC2304D23BC}"/>
    <cellStyle name="SAPBEXHLevel1X 2 5 2 2" xfId="7446" xr:uid="{947C26D3-F43B-48CD-BF3E-1A4C44765F7C}"/>
    <cellStyle name="SAPBEXHLevel1X 2 5 2 3" xfId="11355" xr:uid="{5A929BAF-8404-44C2-8D3C-33F71F2E21BD}"/>
    <cellStyle name="SAPBEXHLevel1X 2 5 2 4" xfId="10086" xr:uid="{0811172A-C4D6-43D9-8671-F67313E92AD7}"/>
    <cellStyle name="SAPBEXHLevel1X 2 5 3" xfId="6148" xr:uid="{7950B2DF-30A3-42B4-A3E5-A12A34C4802F}"/>
    <cellStyle name="SAPBEXHLevel1X 2 5 4" xfId="8906" xr:uid="{17AF5B5E-F3B2-45BE-AB73-5F3F2A2C0DCA}"/>
    <cellStyle name="SAPBEXHLevel1X 2 5 5" xfId="5296" xr:uid="{B6E5C4CB-5CCD-415E-A3C9-2CC9F9756C58}"/>
    <cellStyle name="SAPBEXHLevel1X 2 5 6" xfId="9902" xr:uid="{6A6C6ADC-D016-49D5-A2A8-BB7D4161B8A0}"/>
    <cellStyle name="SAPBEXHLevel1X 2 6" xfId="1891" xr:uid="{B9DA0EB5-990F-4B98-A0CC-92E807A18092}"/>
    <cellStyle name="SAPBEXHLevel1X 2 6 2" xfId="3206" xr:uid="{711C8BFF-E9A6-4A38-87D6-E81634F6AA07}"/>
    <cellStyle name="SAPBEXHLevel1X 2 6 2 2" xfId="7447" xr:uid="{E59AA6DA-90D7-4DF0-9F1D-0EAC33CD4F23}"/>
    <cellStyle name="SAPBEXHLevel1X 2 6 2 3" xfId="11356" xr:uid="{A5A60262-9312-403C-B6C3-787FF3E7807F}"/>
    <cellStyle name="SAPBEXHLevel1X 2 6 2 4" xfId="10085" xr:uid="{1F799956-8858-4853-8A6C-89C7719DC191}"/>
    <cellStyle name="SAPBEXHLevel1X 2 6 3" xfId="6149" xr:uid="{27ABC0A4-4844-454C-B826-B4153CD814DE}"/>
    <cellStyle name="SAPBEXHLevel1X 2 6 4" xfId="8907" xr:uid="{01ADFBD2-AB7A-4672-A67D-DAFE962F0924}"/>
    <cellStyle name="SAPBEXHLevel1X 2 6 5" xfId="4841" xr:uid="{830C2193-AFF4-46BC-9841-8981902DA797}"/>
    <cellStyle name="SAPBEXHLevel1X 2 6 6" xfId="13177" xr:uid="{76AB3D24-D62D-4A4F-B768-635968EDC88E}"/>
    <cellStyle name="SAPBEXHLevel1X 2 7" xfId="1892" xr:uid="{1F52B05A-6991-4DE8-B3B0-A594880A8831}"/>
    <cellStyle name="SAPBEXHLevel1X 2 7 2" xfId="3207" xr:uid="{752E5043-5344-465E-BC4A-193D82EEDE68}"/>
    <cellStyle name="SAPBEXHLevel1X 2 7 2 2" xfId="7448" xr:uid="{2F14ED9C-CFD0-49E6-8B1D-CAB085786803}"/>
    <cellStyle name="SAPBEXHLevel1X 2 7 2 3" xfId="11357" xr:uid="{A4482F2C-897A-4771-89F3-9817DDFB28B6}"/>
    <cellStyle name="SAPBEXHLevel1X 2 7 2 4" xfId="13796" xr:uid="{BD45D260-170A-47B6-9CCC-931EE7FB1DAE}"/>
    <cellStyle name="SAPBEXHLevel1X 2 7 3" xfId="6150" xr:uid="{74CD8CF7-BC2C-457E-9391-4FAC974C5453}"/>
    <cellStyle name="SAPBEXHLevel1X 2 7 4" xfId="8908" xr:uid="{C2438CA5-503A-41A7-966A-97EFB8A5FB20}"/>
    <cellStyle name="SAPBEXHLevel1X 2 7 5" xfId="8007" xr:uid="{E799DFE2-B2A4-4AA5-A8A3-35CE2E5B27E9}"/>
    <cellStyle name="SAPBEXHLevel1X 2 7 6" xfId="13178" xr:uid="{12B70C1C-B4D5-426A-996A-B2E996BB4CEA}"/>
    <cellStyle name="SAPBEXHLevel1X 2 8" xfId="1893" xr:uid="{A2913F3B-194C-45A7-8907-169E7B3991FD}"/>
    <cellStyle name="SAPBEXHLevel1X 2 8 2" xfId="3208" xr:uid="{89682EC2-E446-431B-8168-7D28F3E57572}"/>
    <cellStyle name="SAPBEXHLevel1X 2 8 2 2" xfId="7449" xr:uid="{DD58F1BD-36B5-470C-8A95-7BB6DF114C88}"/>
    <cellStyle name="SAPBEXHLevel1X 2 8 2 3" xfId="11358" xr:uid="{8BA7F502-0DE6-481F-A488-1F2334D36690}"/>
    <cellStyle name="SAPBEXHLevel1X 2 8 2 4" xfId="13797" xr:uid="{C671D007-A54E-4CD8-9DFA-4FA21AA27966}"/>
    <cellStyle name="SAPBEXHLevel1X 2 8 3" xfId="6151" xr:uid="{01D8C2BA-7B12-465C-BCB6-7C6720D83E70}"/>
    <cellStyle name="SAPBEXHLevel1X 2 8 4" xfId="8909" xr:uid="{2525AAF0-8404-4203-98EB-4BA01360EEE3}"/>
    <cellStyle name="SAPBEXHLevel1X 2 8 5" xfId="5297" xr:uid="{3040A9D6-82E7-43D0-8FCC-F44C94556918}"/>
    <cellStyle name="SAPBEXHLevel1X 2 8 6" xfId="9903" xr:uid="{3AEFB607-4AD6-4AB6-AFA2-E8636C7769DB}"/>
    <cellStyle name="SAPBEXHLevel1X 2 9" xfId="1894" xr:uid="{F84369A8-ECEC-46BB-A1EA-11C7C9801AA8}"/>
    <cellStyle name="SAPBEXHLevel1X 2 9 2" xfId="3209" xr:uid="{0633E119-1C6D-4B29-9267-5CFBC4402AEE}"/>
    <cellStyle name="SAPBEXHLevel1X 2 9 2 2" xfId="7450" xr:uid="{2A3E8E44-D44C-4AAF-9623-BD4C5D9DC85C}"/>
    <cellStyle name="SAPBEXHLevel1X 2 9 2 3" xfId="11359" xr:uid="{631991B6-6401-4FFE-ADE1-FA68C5A24A1E}"/>
    <cellStyle name="SAPBEXHLevel1X 2 9 2 4" xfId="10084" xr:uid="{87238D30-79A8-47C2-AAED-0277966A2484}"/>
    <cellStyle name="SAPBEXHLevel1X 2 9 3" xfId="6152" xr:uid="{02F41F4D-8617-49DF-9EEF-84B74285123D}"/>
    <cellStyle name="SAPBEXHLevel1X 2 9 4" xfId="8910" xr:uid="{E51B8323-B956-4703-9376-84056E5B6D57}"/>
    <cellStyle name="SAPBEXHLevel1X 2 9 5" xfId="4842" xr:uid="{1E9C5DFD-29D4-48D7-A51E-B0D1E91C458D}"/>
    <cellStyle name="SAPBEXHLevel1X 2 9 6" xfId="9900" xr:uid="{191F1C98-6424-4FFC-9006-E184645D2EFD}"/>
    <cellStyle name="SAPBEXHLevel1X 20" xfId="2489" xr:uid="{72B4AC5C-A6C4-443B-BEC0-BB094A6AE2E2}"/>
    <cellStyle name="SAPBEXHLevel1X 20 2" xfId="6730" xr:uid="{05547FF9-A950-465A-A90F-98DE94FD6072}"/>
    <cellStyle name="SAPBEXHLevel1X 20 3" xfId="5445" xr:uid="{84A7788D-5402-45A2-A452-C6E862FCE161}"/>
    <cellStyle name="SAPBEXHLevel1X 20 4" xfId="13838" xr:uid="{BB5B94D2-E7D4-4AF3-BAE4-A70AB082F1A0}"/>
    <cellStyle name="SAPBEXHLevel1X 21" xfId="2546" xr:uid="{51B71B6D-5634-4B14-BE05-C81980F096C3}"/>
    <cellStyle name="SAPBEXHLevel1X 21 2" xfId="6787" xr:uid="{CE0C9B6B-D5C1-4360-A2CC-77801846B429}"/>
    <cellStyle name="SAPBEXHLevel1X 21 3" xfId="4955" xr:uid="{7BDE309B-BB9F-4467-BB75-E7A184D2B9E1}"/>
    <cellStyle name="SAPBEXHLevel1X 21 4" xfId="13833" xr:uid="{1A51063A-354F-4A03-9BFB-A24FEFBDC844}"/>
    <cellStyle name="SAPBEXHLevel1X 22" xfId="4497" xr:uid="{CD48D7A5-C6F8-464B-A86F-B8F2A21E8B7B}"/>
    <cellStyle name="SAPBEXHLevel1X 23" xfId="5081" xr:uid="{6F790A70-F0F0-4365-BC0F-DB72E0A1E947}"/>
    <cellStyle name="SAPBEXHLevel1X 24" xfId="10909" xr:uid="{1B4340D0-BAAF-44AB-AA53-14D7C959C32C}"/>
    <cellStyle name="SAPBEXHLevel1X 25" xfId="9935" xr:uid="{83F1B05F-628F-48C2-9750-4CBBFD92280A}"/>
    <cellStyle name="SAPBEXHLevel1X 26" xfId="14002" xr:uid="{BF1694A4-2520-420E-8D75-EC0C2C9DCB98}"/>
    <cellStyle name="SAPBEXHLevel1X 3" xfId="177" xr:uid="{2FE4828F-1868-4BEE-A3C1-A559AF2E15A7}"/>
    <cellStyle name="SAPBEXHLevel1X 3 10" xfId="1895" xr:uid="{23ED435A-67D0-485F-80BB-131D738539EC}"/>
    <cellStyle name="SAPBEXHLevel1X 3 10 2" xfId="3210" xr:uid="{5C9DCDC8-8F6D-44DF-85DC-22E68C316806}"/>
    <cellStyle name="SAPBEXHLevel1X 3 10 2 2" xfId="7451" xr:uid="{1CE36E52-7586-4FAB-B4B0-E0D0AB3514DB}"/>
    <cellStyle name="SAPBEXHLevel1X 3 10 2 3" xfId="11360" xr:uid="{82656180-F649-4481-B232-A34D9EC87DEC}"/>
    <cellStyle name="SAPBEXHLevel1X 3 10 2 4" xfId="13794" xr:uid="{E4F2C678-6D8B-4E82-8110-47F1B1D87122}"/>
    <cellStyle name="SAPBEXHLevel1X 3 10 3" xfId="6153" xr:uid="{06DD945B-5549-42E5-B4BB-65781BE3EC21}"/>
    <cellStyle name="SAPBEXHLevel1X 3 10 4" xfId="8911" xr:uid="{518376CD-02B9-4C06-87E8-BFD4717DFBA6}"/>
    <cellStyle name="SAPBEXHLevel1X 3 10 5" xfId="8008" xr:uid="{52618825-4C9A-417D-8A2F-0927A080EE5C}"/>
    <cellStyle name="SAPBEXHLevel1X 3 10 6" xfId="13175" xr:uid="{81759D76-AD45-4B84-9F0D-619C7F918992}"/>
    <cellStyle name="SAPBEXHLevel1X 3 11" xfId="1896" xr:uid="{925E428F-224A-44CE-A254-29D457D249CD}"/>
    <cellStyle name="SAPBEXHLevel1X 3 11 2" xfId="3211" xr:uid="{D72D554E-95EA-457E-8CE4-E2B506A450A0}"/>
    <cellStyle name="SAPBEXHLevel1X 3 11 2 2" xfId="7452" xr:uid="{F14940D8-2A05-4428-BCAF-BBB22A090C9E}"/>
    <cellStyle name="SAPBEXHLevel1X 3 11 2 3" xfId="11361" xr:uid="{1704482E-C354-47E1-8C54-BC4CAB2A3B6A}"/>
    <cellStyle name="SAPBEXHLevel1X 3 11 2 4" xfId="13795" xr:uid="{1882ECB4-C123-41D5-81AA-245BF39EE875}"/>
    <cellStyle name="SAPBEXHLevel1X 3 11 3" xfId="6154" xr:uid="{7DE63FF5-C46A-41E0-83B6-D819DFB73904}"/>
    <cellStyle name="SAPBEXHLevel1X 3 11 4" xfId="8912" xr:uid="{DA2D6886-12D3-4D66-ADC0-9447B436CEAC}"/>
    <cellStyle name="SAPBEXHLevel1X 3 11 5" xfId="5298" xr:uid="{92408DC3-3BA6-4627-8906-FC9BFB33C4E3}"/>
    <cellStyle name="SAPBEXHLevel1X 3 11 6" xfId="13176" xr:uid="{4F9F0A12-EF5C-4992-926C-AD48090C6ACD}"/>
    <cellStyle name="SAPBEXHLevel1X 3 12" xfId="1897" xr:uid="{F35C8D3C-D3D7-4691-AF5E-F0C41F3C2863}"/>
    <cellStyle name="SAPBEXHLevel1X 3 12 2" xfId="3212" xr:uid="{4C598A6E-D34D-4F26-B950-F0E4D7F29DDC}"/>
    <cellStyle name="SAPBEXHLevel1X 3 12 2 2" xfId="7453" xr:uid="{D18E0C52-289A-4C43-B3C0-1E52F978C1D9}"/>
    <cellStyle name="SAPBEXHLevel1X 3 12 2 3" xfId="11362" xr:uid="{D3D391C6-77D2-4B1A-A8C9-9AE4AFAB1F2C}"/>
    <cellStyle name="SAPBEXHLevel1X 3 12 2 4" xfId="9467" xr:uid="{6D919980-F1EB-48D9-A7CF-90CFB52233C8}"/>
    <cellStyle name="SAPBEXHLevel1X 3 12 3" xfId="6155" xr:uid="{4DDC3632-10C1-4854-B916-849AC5FCFA45}"/>
    <cellStyle name="SAPBEXHLevel1X 3 12 4" xfId="8913" xr:uid="{856760D4-8264-4314-A1BF-FC18F4198714}"/>
    <cellStyle name="SAPBEXHLevel1X 3 12 5" xfId="9407" xr:uid="{2D451C16-0C42-400E-9CD0-907D68D460F8}"/>
    <cellStyle name="SAPBEXHLevel1X 3 12 6" xfId="9901" xr:uid="{268555D4-8278-416B-890E-C2D161B540BC}"/>
    <cellStyle name="SAPBEXHLevel1X 3 13" xfId="1898" xr:uid="{B8D63426-C12E-4E35-B5A7-18308C0B8A78}"/>
    <cellStyle name="SAPBEXHLevel1X 3 13 2" xfId="3213" xr:uid="{E33A72AF-158C-4708-974C-55A17E180E45}"/>
    <cellStyle name="SAPBEXHLevel1X 3 13 2 2" xfId="7454" xr:uid="{CE01019F-AC7B-4014-B821-1AC0829320BB}"/>
    <cellStyle name="SAPBEXHLevel1X 3 13 2 3" xfId="11363" xr:uid="{78783165-7A6B-4BE5-AE24-D3F5224B6B84}"/>
    <cellStyle name="SAPBEXHLevel1X 3 13 2 4" xfId="10083" xr:uid="{856B98F5-D69C-4626-86B1-0E1D1DD95866}"/>
    <cellStyle name="SAPBEXHLevel1X 3 13 3" xfId="6156" xr:uid="{5DCA7EEB-3D86-433D-86EF-1DD5B8509846}"/>
    <cellStyle name="SAPBEXHLevel1X 3 13 4" xfId="8914" xr:uid="{14491DAB-6A64-4017-A674-8B84922100F5}"/>
    <cellStyle name="SAPBEXHLevel1X 3 13 5" xfId="4374" xr:uid="{996732D8-C95D-419C-BB80-BE9533D41015}"/>
    <cellStyle name="SAPBEXHLevel1X 3 13 6" xfId="9898" xr:uid="{76278F2E-9749-4DC5-8282-0A8E1A17EF6D}"/>
    <cellStyle name="SAPBEXHLevel1X 3 14" xfId="1899" xr:uid="{B49039F7-FF8A-4583-957C-D3C567274F45}"/>
    <cellStyle name="SAPBEXHLevel1X 3 14 2" xfId="3214" xr:uid="{8A05B1F0-2901-426F-8EAC-2CD1549FFA0E}"/>
    <cellStyle name="SAPBEXHLevel1X 3 14 2 2" xfId="7455" xr:uid="{C1983E6E-8A06-4C2F-924C-806BFC57035B}"/>
    <cellStyle name="SAPBEXHLevel1X 3 14 2 3" xfId="11364" xr:uid="{2770E856-5CAE-4A76-8F9C-F1F40ED67A9E}"/>
    <cellStyle name="SAPBEXHLevel1X 3 14 2 4" xfId="13793" xr:uid="{D5D39F2C-25CF-409F-8458-ED307F1AABDF}"/>
    <cellStyle name="SAPBEXHLevel1X 3 14 3" xfId="6157" xr:uid="{2F104FD8-4E92-4EF6-9610-884D8D2D4285}"/>
    <cellStyle name="SAPBEXHLevel1X 3 14 4" xfId="8915" xr:uid="{BEACBEE7-62ED-4177-A512-FEADDA0DD5A1}"/>
    <cellStyle name="SAPBEXHLevel1X 3 14 5" xfId="4375" xr:uid="{8FFA01FC-BC01-40CB-9E42-5EC6E5F921D5}"/>
    <cellStyle name="SAPBEXHLevel1X 3 14 6" xfId="13173" xr:uid="{278B151B-1E12-4BD1-8E29-E035DCACFC7A}"/>
    <cellStyle name="SAPBEXHLevel1X 3 15" xfId="1900" xr:uid="{AB5DA555-A1C2-4946-8172-96DEEDC87ACA}"/>
    <cellStyle name="SAPBEXHLevel1X 3 15 2" xfId="3215" xr:uid="{8027CE72-16B5-486F-8F7A-35F659CDD381}"/>
    <cellStyle name="SAPBEXHLevel1X 3 15 2 2" xfId="7456" xr:uid="{5AECB21D-1D2F-499E-A3C3-54DE7E9A9292}"/>
    <cellStyle name="SAPBEXHLevel1X 3 15 2 3" xfId="11365" xr:uid="{0B3C974B-B6C3-4410-88CE-461155A2B0ED}"/>
    <cellStyle name="SAPBEXHLevel1X 3 15 2 4" xfId="13792" xr:uid="{C983C7A3-CCD9-42C9-89E3-7B9889AB728C}"/>
    <cellStyle name="SAPBEXHLevel1X 3 15 3" xfId="6158" xr:uid="{A1BA32E8-D67F-4885-9DA3-AF5AAFAC43CA}"/>
    <cellStyle name="SAPBEXHLevel1X 3 15 4" xfId="8916" xr:uid="{D1C10474-6073-4602-9F6E-D2D4A261BA40}"/>
    <cellStyle name="SAPBEXHLevel1X 3 15 5" xfId="6670" xr:uid="{1EB7323D-3F19-4C6B-8C40-8CCE70ECA8AF}"/>
    <cellStyle name="SAPBEXHLevel1X 3 15 6" xfId="13174" xr:uid="{3507C590-0D40-4BDC-B757-C266B65CFBD4}"/>
    <cellStyle name="SAPBEXHLevel1X 3 16" xfId="3711" xr:uid="{77DE1C73-5901-47D7-A5C0-70022FE6063C}"/>
    <cellStyle name="SAPBEXHLevel1X 3 16 2" xfId="7952" xr:uid="{C71859E5-93A0-45C2-9A3C-8EC5C2FFC73D}"/>
    <cellStyle name="SAPBEXHLevel1X 3 16 3" xfId="11856" xr:uid="{137E4A4C-45EE-47C7-852D-86B6F875C148}"/>
    <cellStyle name="SAPBEXHLevel1X 3 16 4" xfId="10484" xr:uid="{FC427276-0A9B-4596-9CC6-0F798850A37A}"/>
    <cellStyle name="SAPBEXHLevel1X 3 17" xfId="2491" xr:uid="{BE8E5EC4-4B32-4CF0-B05B-06D8C5E81F15}"/>
    <cellStyle name="SAPBEXHLevel1X 3 17 2" xfId="6732" xr:uid="{99A0FB01-0C61-4F9F-BDBB-415B592B3215}"/>
    <cellStyle name="SAPBEXHLevel1X 3 17 3" xfId="4917" xr:uid="{09FE27B7-C77D-42E0-AD8E-F117CE6EA85D}"/>
    <cellStyle name="SAPBEXHLevel1X 3 17 4" xfId="10265" xr:uid="{48C0E148-D03B-4ECF-B30D-B65654A08E79}"/>
    <cellStyle name="SAPBEXHLevel1X 3 18" xfId="4499" xr:uid="{546EB19E-1F3D-4A2B-9E0C-682C38E5E702}"/>
    <cellStyle name="SAPBEXHLevel1X 3 19" xfId="5079" xr:uid="{BF8B0123-19CB-42BE-85E8-72DE630ED17C}"/>
    <cellStyle name="SAPBEXHLevel1X 3 2" xfId="1901" xr:uid="{223FEB8C-AC5C-4E3F-B809-9747C0D27129}"/>
    <cellStyle name="SAPBEXHLevel1X 3 2 2" xfId="3712" xr:uid="{BF6EC992-2C6F-490B-9BAB-5EEFCB855BA1}"/>
    <cellStyle name="SAPBEXHLevel1X 3 2 2 2" xfId="7953" xr:uid="{A5F3CE57-0A01-4456-99DF-E4EED2947B5B}"/>
    <cellStyle name="SAPBEXHLevel1X 3 2 2 3" xfId="11857" xr:uid="{C74DEBEE-A470-47DA-922C-762A51C918F4}"/>
    <cellStyle name="SAPBEXHLevel1X 3 2 2 4" xfId="13592" xr:uid="{B38F7ACB-FB07-4E34-9C50-E23C4571E5F8}"/>
    <cellStyle name="SAPBEXHLevel1X 3 2 3" xfId="3216" xr:uid="{0EE454EE-D6B1-4ACB-BFEA-ABD8571ACB75}"/>
    <cellStyle name="SAPBEXHLevel1X 3 2 3 2" xfId="7457" xr:uid="{4C020CB5-4B8F-4711-991C-124E8BB70C08}"/>
    <cellStyle name="SAPBEXHLevel1X 3 2 3 3" xfId="11366" xr:uid="{FF211C42-D62F-4475-913C-FB79932014E2}"/>
    <cellStyle name="SAPBEXHLevel1X 3 2 3 4" xfId="13505" xr:uid="{4DE3FC1A-D27C-43F8-86DD-065110A63144}"/>
    <cellStyle name="SAPBEXHLevel1X 3 2 4" xfId="6159" xr:uid="{4A07D1CC-6662-464A-9E8E-7F221FF35B0C}"/>
    <cellStyle name="SAPBEXHLevel1X 3 2 5" xfId="8917" xr:uid="{5CC739D6-4E05-4343-B8AC-AB7178E004A0}"/>
    <cellStyle name="SAPBEXHLevel1X 3 2 6" xfId="6640" xr:uid="{87655FC9-333A-4FA2-8409-7BE7038408DE}"/>
    <cellStyle name="SAPBEXHLevel1X 3 2 7" xfId="10879" xr:uid="{E5BD487C-4BB4-4251-8C57-6A11FA9852D0}"/>
    <cellStyle name="SAPBEXHLevel1X 3 20" xfId="9489" xr:uid="{B4380251-4AF2-4BE3-B594-38A1F8D59A92}"/>
    <cellStyle name="SAPBEXHLevel1X 3 21" xfId="12754" xr:uid="{4FEE24A3-3518-4A02-ABBB-350124AC7FC6}"/>
    <cellStyle name="SAPBEXHLevel1X 3 3" xfId="1902" xr:uid="{00C618F9-FADA-4D5B-B56C-88EF7980C123}"/>
    <cellStyle name="SAPBEXHLevel1X 3 3 2" xfId="3217" xr:uid="{DD91DA9F-392E-4E18-BA77-B14D51D0CA21}"/>
    <cellStyle name="SAPBEXHLevel1X 3 3 2 2" xfId="7458" xr:uid="{5D06B382-95F9-4EC2-8507-12C5C0BC8A9E}"/>
    <cellStyle name="SAPBEXHLevel1X 3 3 2 3" xfId="11367" xr:uid="{AE2E7338-6282-45C6-B6A1-EC1CEE3BD511}"/>
    <cellStyle name="SAPBEXHLevel1X 3 3 2 4" xfId="13504" xr:uid="{A7CCCD87-9467-4D0B-A6C3-1D9FF1D1FAA2}"/>
    <cellStyle name="SAPBEXHLevel1X 3 3 3" xfId="6160" xr:uid="{BDD15669-D45F-45D9-B7CC-F91642FC4A6C}"/>
    <cellStyle name="SAPBEXHLevel1X 3 3 4" xfId="8918" xr:uid="{72A77784-3A26-4042-9E7A-4BC4395E049F}"/>
    <cellStyle name="SAPBEXHLevel1X 3 3 5" xfId="6671" xr:uid="{34D39CB4-C024-4DD7-84CB-49B08A22E043}"/>
    <cellStyle name="SAPBEXHLevel1X 3 3 6" xfId="9899" xr:uid="{53305FE1-0977-4F31-9C76-E72E94B0789D}"/>
    <cellStyle name="SAPBEXHLevel1X 3 4" xfId="1903" xr:uid="{78153003-C4C3-455F-AB61-7CC93C4F2906}"/>
    <cellStyle name="SAPBEXHLevel1X 3 4 2" xfId="3218" xr:uid="{4DA57305-AC2D-46B8-AFA8-4A920B5FAC00}"/>
    <cellStyle name="SAPBEXHLevel1X 3 4 2 2" xfId="7459" xr:uid="{71CD4FCC-8EB5-420F-8C9F-B59AE5305F07}"/>
    <cellStyle name="SAPBEXHLevel1X 3 4 2 3" xfId="11368" xr:uid="{FEC5FECE-C6FE-4196-A51A-0571372EB9DF}"/>
    <cellStyle name="SAPBEXHLevel1X 3 4 2 4" xfId="10082" xr:uid="{5CC2EFEE-5D9A-4176-93E2-562C76B70DBD}"/>
    <cellStyle name="SAPBEXHLevel1X 3 4 3" xfId="6161" xr:uid="{A822C308-B87E-47AC-AEE1-3AD2BF32FA14}"/>
    <cellStyle name="SAPBEXHLevel1X 3 4 4" xfId="8919" xr:uid="{220DA8CB-F7CE-48C2-A952-0B03318C1EDB}"/>
    <cellStyle name="SAPBEXHLevel1X 3 4 5" xfId="6621" xr:uid="{7B6E53CB-AD71-4215-AE70-B1173EE54B05}"/>
    <cellStyle name="SAPBEXHLevel1X 3 4 6" xfId="13171" xr:uid="{AD77E942-9303-41D9-85EB-CEB65F1718CF}"/>
    <cellStyle name="SAPBEXHLevel1X 3 5" xfId="1904" xr:uid="{30917670-2B7B-4B76-B3DE-5B7C0CE4528A}"/>
    <cellStyle name="SAPBEXHLevel1X 3 5 2" xfId="3219" xr:uid="{A59BCFD8-A2BE-40A7-B63F-B504BA472553}"/>
    <cellStyle name="SAPBEXHLevel1X 3 5 2 2" xfId="7460" xr:uid="{B31CE7E1-A2F3-42E7-AA02-943F0B17D2E8}"/>
    <cellStyle name="SAPBEXHLevel1X 3 5 2 3" xfId="11369" xr:uid="{53E35E3C-BFFC-4543-9B88-ABCAF4AD77D4}"/>
    <cellStyle name="SAPBEXHLevel1X 3 5 2 4" xfId="12273" xr:uid="{6B39D865-B98D-4A4F-B87A-69393D70E4D3}"/>
    <cellStyle name="SAPBEXHLevel1X 3 5 3" xfId="6162" xr:uid="{FB68523E-0FF0-43AB-997F-D385EFC8E4F8}"/>
    <cellStyle name="SAPBEXHLevel1X 3 5 4" xfId="8920" xr:uid="{61698F0F-A802-4F72-B991-080CDF3D75F6}"/>
    <cellStyle name="SAPBEXHLevel1X 3 5 5" xfId="4376" xr:uid="{6F1E3448-AFDE-445F-9451-DC70D62A5ABB}"/>
    <cellStyle name="SAPBEXHLevel1X 3 5 6" xfId="13537" xr:uid="{4E8DEED9-7F21-4C7E-8CD3-6C96735EFFD8}"/>
    <cellStyle name="SAPBEXHLevel1X 3 6" xfId="1905" xr:uid="{AF4D0AF9-BD94-4D77-A5D8-4FF5F57CD753}"/>
    <cellStyle name="SAPBEXHLevel1X 3 6 2" xfId="3220" xr:uid="{B7A955C4-465B-4EA4-8891-22BC98D30FB6}"/>
    <cellStyle name="SAPBEXHLevel1X 3 6 2 2" xfId="7461" xr:uid="{92DB537A-0797-4E13-9388-9139CE54C379}"/>
    <cellStyle name="SAPBEXHLevel1X 3 6 2 3" xfId="11370" xr:uid="{40CCFB24-23E9-4F7A-A0ED-4E12CD9D4E20}"/>
    <cellStyle name="SAPBEXHLevel1X 3 6 2 4" xfId="10081" xr:uid="{8552CEC6-5BC2-4E78-99E1-982A387B4BA4}"/>
    <cellStyle name="SAPBEXHLevel1X 3 6 3" xfId="6163" xr:uid="{D4A8571B-2961-4F22-9828-ECE7D8AC8B2C}"/>
    <cellStyle name="SAPBEXHLevel1X 3 6 4" xfId="8921" xr:uid="{9885F3F3-EB7E-4787-A8EA-2DE690FEC8E5}"/>
    <cellStyle name="SAPBEXHLevel1X 3 6 5" xfId="8009" xr:uid="{06FDF427-A16C-4441-B19F-E3CCE43BCAB3}"/>
    <cellStyle name="SAPBEXHLevel1X 3 6 6" xfId="13172" xr:uid="{3BEEC0C2-8AC3-43DD-993E-74FD6EAE65D9}"/>
    <cellStyle name="SAPBEXHLevel1X 3 7" xfId="1906" xr:uid="{6E3B845A-DAF5-40EE-8894-8F289176315D}"/>
    <cellStyle name="SAPBEXHLevel1X 3 7 2" xfId="3221" xr:uid="{F0196B95-CE23-4386-A406-3AC32EE533DB}"/>
    <cellStyle name="SAPBEXHLevel1X 3 7 2 2" xfId="7462" xr:uid="{F181D484-55FE-452A-81CC-BFE18A75EBCB}"/>
    <cellStyle name="SAPBEXHLevel1X 3 7 2 3" xfId="11371" xr:uid="{58CA629D-FA43-4BA7-8491-57AFF1DD1E41}"/>
    <cellStyle name="SAPBEXHLevel1X 3 7 2 4" xfId="10080" xr:uid="{DD2E0DDE-FAEE-4498-81E5-1729E32A7B0C}"/>
    <cellStyle name="SAPBEXHLevel1X 3 7 3" xfId="6164" xr:uid="{70EF3461-08B8-4719-8224-34DB626B7217}"/>
    <cellStyle name="SAPBEXHLevel1X 3 7 4" xfId="8922" xr:uid="{8CBAAB63-4CC4-47E3-A29C-940B1D86A4C5}"/>
    <cellStyle name="SAPBEXHLevel1X 3 7 5" xfId="8010" xr:uid="{FABA9A64-EA0A-41D5-A29C-5F13D0F80295}"/>
    <cellStyle name="SAPBEXHLevel1X 3 7 6" xfId="13538" xr:uid="{386A078A-23E9-450C-83CA-0ACF9395CC7B}"/>
    <cellStyle name="SAPBEXHLevel1X 3 8" xfId="1907" xr:uid="{E0DF937D-0A3D-4A66-9D26-5581E6CC41B3}"/>
    <cellStyle name="SAPBEXHLevel1X 3 8 2" xfId="3222" xr:uid="{5ABC7590-AE30-4974-AD53-3A6C56D194B3}"/>
    <cellStyle name="SAPBEXHLevel1X 3 8 2 2" xfId="7463" xr:uid="{371845BC-4F51-4B7E-AC7A-66BDF4C6A18E}"/>
    <cellStyle name="SAPBEXHLevel1X 3 8 2 3" xfId="11372" xr:uid="{57C6D760-3500-4150-B3B7-317467152729}"/>
    <cellStyle name="SAPBEXHLevel1X 3 8 2 4" xfId="10079" xr:uid="{2044EBFA-8E4E-4110-B91E-BE84796FCDEF}"/>
    <cellStyle name="SAPBEXHLevel1X 3 8 3" xfId="6165" xr:uid="{FC4BC6BC-F983-4318-B8D0-BAB058CD6B52}"/>
    <cellStyle name="SAPBEXHLevel1X 3 8 4" xfId="8923" xr:uid="{DB843A20-2117-45B5-882A-0641AC24E84B}"/>
    <cellStyle name="SAPBEXHLevel1X 3 8 5" xfId="8011" xr:uid="{42F31904-0631-4E05-9FF4-326F24F88C72}"/>
    <cellStyle name="SAPBEXHLevel1X 3 8 6" xfId="9460" xr:uid="{038E27F4-C9FC-4E93-BB3D-B6EF62EFBEAE}"/>
    <cellStyle name="SAPBEXHLevel1X 3 9" xfId="1908" xr:uid="{8372D5A3-4B04-4B3B-BF07-C88640143A15}"/>
    <cellStyle name="SAPBEXHLevel1X 3 9 2" xfId="3223" xr:uid="{594E1C36-2D19-4242-AAC2-6F34E26AE1ED}"/>
    <cellStyle name="SAPBEXHLevel1X 3 9 2 2" xfId="7464" xr:uid="{953726FC-E063-44F1-ACBE-285D79A10B88}"/>
    <cellStyle name="SAPBEXHLevel1X 3 9 2 3" xfId="11373" xr:uid="{BB334C71-9D6B-4C55-933E-C5E105F7D1E9}"/>
    <cellStyle name="SAPBEXHLevel1X 3 9 2 4" xfId="10078" xr:uid="{23896D19-F672-4525-ADBC-5AF1145C09DB}"/>
    <cellStyle name="SAPBEXHLevel1X 3 9 3" xfId="6166" xr:uid="{355FE133-EACB-4809-90CC-4EB6E9A231AB}"/>
    <cellStyle name="SAPBEXHLevel1X 3 9 4" xfId="8924" xr:uid="{BD7CF18C-96D8-4A27-853F-0DE9D5700924}"/>
    <cellStyle name="SAPBEXHLevel1X 3 9 5" xfId="8012" xr:uid="{88FE27BE-4728-48C3-B018-BC81AB3D8F8F}"/>
    <cellStyle name="SAPBEXHLevel1X 3 9 6" xfId="10415" xr:uid="{47E118D1-D220-419B-8A98-0221B6198AAF}"/>
    <cellStyle name="SAPBEXHLevel1X 4" xfId="178" xr:uid="{59494CEF-C464-49FE-BE58-43B8F3F21C23}"/>
    <cellStyle name="SAPBEXHLevel1X 4 10" xfId="1909" xr:uid="{EE66DC14-2F55-45F8-B786-56EBD48450CE}"/>
    <cellStyle name="SAPBEXHLevel1X 4 10 2" xfId="3224" xr:uid="{5B8B868D-6D39-4797-AFA3-8DA5B1325D9E}"/>
    <cellStyle name="SAPBEXHLevel1X 4 10 2 2" xfId="7465" xr:uid="{4776A0F5-2D95-4EA9-9722-8879662FD9A2}"/>
    <cellStyle name="SAPBEXHLevel1X 4 10 2 3" xfId="11374" xr:uid="{B6927547-6EFB-4F74-B828-75D2A682FEAA}"/>
    <cellStyle name="SAPBEXHLevel1X 4 10 2 4" xfId="11903" xr:uid="{C8497921-405E-4714-BCE9-5010745EBECC}"/>
    <cellStyle name="SAPBEXHLevel1X 4 10 3" xfId="6167" xr:uid="{4E9C1E4C-27F3-4393-A383-BCB4EE9F4C43}"/>
    <cellStyle name="SAPBEXHLevel1X 4 10 4" xfId="8925" xr:uid="{945C18A6-C032-4274-9630-A82A5370F2CB}"/>
    <cellStyle name="SAPBEXHLevel1X 4 10 5" xfId="8013" xr:uid="{55372B8E-A6D0-4C67-B110-EF29BC16F3F1}"/>
    <cellStyle name="SAPBEXHLevel1X 4 10 6" xfId="12873" xr:uid="{4128842B-36B5-403E-BB26-155DD84F5E25}"/>
    <cellStyle name="SAPBEXHLevel1X 4 11" xfId="1910" xr:uid="{D1D77D28-5C6E-46DC-B9FB-F9F3E9B18154}"/>
    <cellStyle name="SAPBEXHLevel1X 4 11 2" xfId="3225" xr:uid="{4E25C763-968B-4B30-ACA5-BBE0555200C5}"/>
    <cellStyle name="SAPBEXHLevel1X 4 11 2 2" xfId="7466" xr:uid="{8B06AF07-E19A-476C-9995-7B338EB6BD8B}"/>
    <cellStyle name="SAPBEXHLevel1X 4 11 2 3" xfId="11375" xr:uid="{1767406B-9642-4D43-878A-95E7ACBA5E3D}"/>
    <cellStyle name="SAPBEXHLevel1X 4 11 2 4" xfId="10077" xr:uid="{214F22A5-64FC-429E-9F42-035AAD760D35}"/>
    <cellStyle name="SAPBEXHLevel1X 4 11 3" xfId="6168" xr:uid="{1DCB3FC5-DF55-4721-8BBB-0132CB0A41D4}"/>
    <cellStyle name="SAPBEXHLevel1X 4 11 4" xfId="8926" xr:uid="{4BD255B1-01EF-4126-A58E-748553C247CD}"/>
    <cellStyle name="SAPBEXHLevel1X 4 11 5" xfId="8014" xr:uid="{42851918-4E4D-4A29-954C-B77CDF271B1E}"/>
    <cellStyle name="SAPBEXHLevel1X 4 11 6" xfId="13170" xr:uid="{5B6CBA72-E12A-4E91-ACEF-AB08C4903CBB}"/>
    <cellStyle name="SAPBEXHLevel1X 4 12" xfId="1911" xr:uid="{BA36C62D-7D37-4B5E-8276-41B1F0C85821}"/>
    <cellStyle name="SAPBEXHLevel1X 4 12 2" xfId="3226" xr:uid="{FADAC2E8-C410-4F54-99B9-3C4A3E0544BB}"/>
    <cellStyle name="SAPBEXHLevel1X 4 12 2 2" xfId="7467" xr:uid="{18C150BF-EF73-4611-A6F1-5DDF79D64FD3}"/>
    <cellStyle name="SAPBEXHLevel1X 4 12 2 3" xfId="11376" xr:uid="{DE8A9ACC-025D-46FE-87FD-39855023E94F}"/>
    <cellStyle name="SAPBEXHLevel1X 4 12 2 4" xfId="10076" xr:uid="{4E021D39-DF08-4983-8FBB-027119EFF143}"/>
    <cellStyle name="SAPBEXHLevel1X 4 12 3" xfId="6169" xr:uid="{DBF9C47B-8EBA-464D-AEC0-F3AC145C7D99}"/>
    <cellStyle name="SAPBEXHLevel1X 4 12 4" xfId="8927" xr:uid="{CD874979-1327-471C-A7F3-C3D631EC72DF}"/>
    <cellStyle name="SAPBEXHLevel1X 4 12 5" xfId="8399" xr:uid="{DCA3AAA9-CB6B-479A-9C1F-F8F4A870C2C1}"/>
    <cellStyle name="SAPBEXHLevel1X 4 12 6" xfId="9897" xr:uid="{9465F207-DCE8-4C72-A794-2BF2EB2F6DBF}"/>
    <cellStyle name="SAPBEXHLevel1X 4 13" xfId="1912" xr:uid="{4CE9B035-A9F7-4171-BAEF-D546AAD45023}"/>
    <cellStyle name="SAPBEXHLevel1X 4 13 2" xfId="3227" xr:uid="{F26A98B9-C7EE-4901-BB49-244DE421C092}"/>
    <cellStyle name="SAPBEXHLevel1X 4 13 2 2" xfId="7468" xr:uid="{F73D27EE-2C79-4DCB-A079-5E650EB6A3EF}"/>
    <cellStyle name="SAPBEXHLevel1X 4 13 2 3" xfId="11377" xr:uid="{9690C449-3FD5-4A4E-8C0F-41E65AB02C52}"/>
    <cellStyle name="SAPBEXHLevel1X 4 13 2 4" xfId="12889" xr:uid="{E7295152-C82D-4D77-91B2-A4CC5A02D893}"/>
    <cellStyle name="SAPBEXHLevel1X 4 13 3" xfId="6170" xr:uid="{698B4DBA-5457-4491-A8E9-42C3ECD06B9E}"/>
    <cellStyle name="SAPBEXHLevel1X 4 13 4" xfId="8928" xr:uid="{8891A321-9F59-4F3E-B462-171F044C1B93}"/>
    <cellStyle name="SAPBEXHLevel1X 4 13 5" xfId="6626" xr:uid="{DF7B024F-0BB8-42F4-BE17-C6A7BC03E190}"/>
    <cellStyle name="SAPBEXHLevel1X 4 13 6" xfId="13169" xr:uid="{2CBA42DE-BA2C-4356-91D8-BAC067140383}"/>
    <cellStyle name="SAPBEXHLevel1X 4 14" xfId="1913" xr:uid="{91C0495D-B082-44D1-B111-5EF7AF7CEC43}"/>
    <cellStyle name="SAPBEXHLevel1X 4 14 2" xfId="3228" xr:uid="{6A140121-1BD8-4C80-A09A-978E44DFAD34}"/>
    <cellStyle name="SAPBEXHLevel1X 4 14 2 2" xfId="7469" xr:uid="{6F232919-0F98-4F4F-8EB0-BA953C2AFC9D}"/>
    <cellStyle name="SAPBEXHLevel1X 4 14 2 3" xfId="11378" xr:uid="{2C2E8C2F-B3F8-4569-BA8E-B4A6B8EA912C}"/>
    <cellStyle name="SAPBEXHLevel1X 4 14 2 4" xfId="10419" xr:uid="{EFC8016E-F808-4073-9278-232373AA69DD}"/>
    <cellStyle name="SAPBEXHLevel1X 4 14 3" xfId="6171" xr:uid="{0AA65CC1-67BE-433E-8B2E-3A0A1560443A}"/>
    <cellStyle name="SAPBEXHLevel1X 4 14 4" xfId="8929" xr:uid="{32745745-7348-4566-895B-1ED824305EF7}"/>
    <cellStyle name="SAPBEXHLevel1X 4 14 5" xfId="8015" xr:uid="{B3E8532A-6FF9-4A09-84FB-C5F20BD3843D}"/>
    <cellStyle name="SAPBEXHLevel1X 4 14 6" xfId="9896" xr:uid="{4CDDE6D3-A4A7-4B0B-A3AF-390C59D26A23}"/>
    <cellStyle name="SAPBEXHLevel1X 4 15" xfId="1914" xr:uid="{C05555E2-AFE7-43FF-80E1-28970A2D9F4B}"/>
    <cellStyle name="SAPBEXHLevel1X 4 15 2" xfId="3229" xr:uid="{B78EEFF7-B4EB-4FDF-BFE4-1F47983E393E}"/>
    <cellStyle name="SAPBEXHLevel1X 4 15 2 2" xfId="7470" xr:uid="{E1BE4653-D4AD-464F-9E6F-444E393146FD}"/>
    <cellStyle name="SAPBEXHLevel1X 4 15 2 3" xfId="11379" xr:uid="{01A696DA-273A-47C2-8479-C39510BAC2DE}"/>
    <cellStyle name="SAPBEXHLevel1X 4 15 2 4" xfId="10420" xr:uid="{2DE94889-8A45-4B2C-B379-DDA2F71104D5}"/>
    <cellStyle name="SAPBEXHLevel1X 4 15 3" xfId="6172" xr:uid="{A498E70E-4F94-4428-9737-839E2647F899}"/>
    <cellStyle name="SAPBEXHLevel1X 4 15 4" xfId="8930" xr:uid="{4ED2B60F-5F51-4336-9B57-21879D36342B}"/>
    <cellStyle name="SAPBEXHLevel1X 4 15 5" xfId="8016" xr:uid="{46D261B1-B934-44B4-B549-A7756AAC3741}"/>
    <cellStyle name="SAPBEXHLevel1X 4 15 6" xfId="13168" xr:uid="{AF76740E-2A4D-49AF-AE02-416CBF498192}"/>
    <cellStyle name="SAPBEXHLevel1X 4 16" xfId="3713" xr:uid="{F774ED38-2796-4B62-BA3E-D75B58B029B4}"/>
    <cellStyle name="SAPBEXHLevel1X 4 16 2" xfId="7954" xr:uid="{7508CBE6-C16B-4F2B-91CC-E50CE53494CF}"/>
    <cellStyle name="SAPBEXHLevel1X 4 16 3" xfId="11858" xr:uid="{CE5360E0-79BC-4599-8180-3C949D14E494}"/>
    <cellStyle name="SAPBEXHLevel1X 4 16 4" xfId="13591" xr:uid="{17905222-B17C-478E-BA64-9368DA55C215}"/>
    <cellStyle name="SAPBEXHLevel1X 4 17" xfId="2492" xr:uid="{8FBD4A49-59D2-4DD1-88D7-F9E0B7C6759B}"/>
    <cellStyle name="SAPBEXHLevel1X 4 17 2" xfId="6733" xr:uid="{C1814A54-3359-4125-8E7F-40868586F5C3}"/>
    <cellStyle name="SAPBEXHLevel1X 4 17 3" xfId="4918" xr:uid="{D682B019-5D53-4B88-87D2-BD14D594CC19}"/>
    <cellStyle name="SAPBEXHLevel1X 4 17 4" xfId="11894" xr:uid="{06641AF8-8623-4F94-A115-F9C34636598F}"/>
    <cellStyle name="SAPBEXHLevel1X 4 18" xfId="4500" xr:uid="{0AB071CB-5F53-4DD6-AD67-5251259BBCBD}"/>
    <cellStyle name="SAPBEXHLevel1X 4 19" xfId="5078" xr:uid="{D49C6B27-9BB7-4274-B76F-169E8D5DBF45}"/>
    <cellStyle name="SAPBEXHLevel1X 4 2" xfId="1915" xr:uid="{93C6E03A-FBBF-4A2F-9B8E-0554AC183AB8}"/>
    <cellStyle name="SAPBEXHLevel1X 4 2 2" xfId="4205" xr:uid="{B35E4987-0191-4ACA-8C85-0BCD49D436B9}"/>
    <cellStyle name="SAPBEXHLevel1X 4 2 2 2" xfId="8440" xr:uid="{0533D3C2-EE96-4BD8-95C1-10074479165D}"/>
    <cellStyle name="SAPBEXHLevel1X 4 2 2 3" xfId="12314" xr:uid="{91EA5E82-93ED-4F08-9C3D-38F48CBF97AB}"/>
    <cellStyle name="SAPBEXHLevel1X 4 2 2 4" xfId="12033" xr:uid="{7B82A4F6-8ADF-4AE7-8EBD-6C2E6B21AA79}"/>
    <cellStyle name="SAPBEXHLevel1X 4 2 3" xfId="3230" xr:uid="{BAED7905-A235-4AEE-AD95-3F8A51EFA71C}"/>
    <cellStyle name="SAPBEXHLevel1X 4 2 3 2" xfId="7471" xr:uid="{C0199829-3859-4396-977D-81D44873AD0B}"/>
    <cellStyle name="SAPBEXHLevel1X 4 2 3 3" xfId="11380" xr:uid="{D6FC52F4-5F8B-475D-887F-AB5F273B6FC8}"/>
    <cellStyle name="SAPBEXHLevel1X 4 2 3 4" xfId="13791" xr:uid="{C363EA3C-3743-4987-B827-835B18B77D3F}"/>
    <cellStyle name="SAPBEXHLevel1X 4 2 4" xfId="6173" xr:uid="{44538022-BF79-4437-8DA5-51F07179F617}"/>
    <cellStyle name="SAPBEXHLevel1X 4 2 5" xfId="8931" xr:uid="{A5128DF5-5E95-490A-8B97-FADE360B56AD}"/>
    <cellStyle name="SAPBEXHLevel1X 4 2 6" xfId="8017" xr:uid="{867C3F0E-83E3-4D3B-9B5C-9368232A68C4}"/>
    <cellStyle name="SAPBEXHLevel1X 4 2 7" xfId="9895" xr:uid="{FAFA82B4-702A-4E47-A8AE-684FEB01BF0F}"/>
    <cellStyle name="SAPBEXHLevel1X 4 20" xfId="10375" xr:uid="{4A4585E5-50B9-4C7F-B5D6-970920FFE041}"/>
    <cellStyle name="SAPBEXHLevel1X 4 21" xfId="13477" xr:uid="{CC192B54-F2DF-469D-8FAE-E8C0FCDA529B}"/>
    <cellStyle name="SAPBEXHLevel1X 4 3" xfId="1916" xr:uid="{ADF06B52-77F2-4197-A42E-5620ED5C4E18}"/>
    <cellStyle name="SAPBEXHLevel1X 4 3 2" xfId="3231" xr:uid="{0126465C-0B9A-48C5-939E-731A3A9E2A1E}"/>
    <cellStyle name="SAPBEXHLevel1X 4 3 2 2" xfId="7472" xr:uid="{37328130-0301-4CF6-B801-45A6CA0E0703}"/>
    <cellStyle name="SAPBEXHLevel1X 4 3 2 3" xfId="11381" xr:uid="{9D30F6B9-79BA-4B7E-B59B-1440BF81E736}"/>
    <cellStyle name="SAPBEXHLevel1X 4 3 2 4" xfId="9468" xr:uid="{7B540F79-5BFD-4A33-B33C-2EF98FB30AAB}"/>
    <cellStyle name="SAPBEXHLevel1X 4 3 3" xfId="6174" xr:uid="{0A665AC2-4BE1-4897-A154-A9100FB089E2}"/>
    <cellStyle name="SAPBEXHLevel1X 4 3 4" xfId="8932" xr:uid="{967538B3-9144-4E2F-986A-A76BF02CAC99}"/>
    <cellStyle name="SAPBEXHLevel1X 4 3 5" xfId="8018" xr:uid="{4D1F96BE-2577-4E65-AE9D-13B3850FA886}"/>
    <cellStyle name="SAPBEXHLevel1X 4 3 6" xfId="13167" xr:uid="{303D0317-6640-4964-869E-585C113BCB87}"/>
    <cellStyle name="SAPBEXHLevel1X 4 4" xfId="1917" xr:uid="{8E13E084-A9D2-4C1E-AC3B-ED29F00D83A5}"/>
    <cellStyle name="SAPBEXHLevel1X 4 4 2" xfId="3232" xr:uid="{6C9128AF-7450-407E-8B2E-398B2EFB50E6}"/>
    <cellStyle name="SAPBEXHLevel1X 4 4 2 2" xfId="7473" xr:uid="{47D6104F-EF5F-4B36-8AA8-931D242CEC93}"/>
    <cellStyle name="SAPBEXHLevel1X 4 4 2 3" xfId="11382" xr:uid="{67505B54-F9A1-4A74-916F-3CED65DB75CA}"/>
    <cellStyle name="SAPBEXHLevel1X 4 4 2 4" xfId="12274" xr:uid="{FE2F45B2-F4E4-46A7-8A16-F02E95CB2A8F}"/>
    <cellStyle name="SAPBEXHLevel1X 4 4 3" xfId="6175" xr:uid="{F8D63961-C1F0-4B2F-9976-CFA94860B792}"/>
    <cellStyle name="SAPBEXHLevel1X 4 4 4" xfId="8933" xr:uid="{740C5170-90F5-461A-8C41-3191CDAB6152}"/>
    <cellStyle name="SAPBEXHLevel1X 4 4 5" xfId="4377" xr:uid="{776583FC-7D7C-424D-840B-2B7D57A825F1}"/>
    <cellStyle name="SAPBEXHLevel1X 4 4 6" xfId="9894" xr:uid="{16D6C6E5-E0A4-4F4D-82FF-B778D707CF68}"/>
    <cellStyle name="SAPBEXHLevel1X 4 5" xfId="1918" xr:uid="{B6CFD3BC-8509-4638-A552-297EADE93A22}"/>
    <cellStyle name="SAPBEXHLevel1X 4 5 2" xfId="3233" xr:uid="{BF3CEAA1-E0B0-4DB8-9D89-D6D206171198}"/>
    <cellStyle name="SAPBEXHLevel1X 4 5 2 2" xfId="7474" xr:uid="{F3841C4F-A3DC-4ED0-942C-5482CA951BD6}"/>
    <cellStyle name="SAPBEXHLevel1X 4 5 2 3" xfId="11383" xr:uid="{E54B2B14-6861-4F55-8395-3C02E2488C14}"/>
    <cellStyle name="SAPBEXHLevel1X 4 5 2 4" xfId="10073" xr:uid="{B58AA164-40A1-4A58-AD9F-1F6B82BF6266}"/>
    <cellStyle name="SAPBEXHLevel1X 4 5 3" xfId="6176" xr:uid="{E3BC848D-EDA2-4DCF-9B5E-1729C5BD9BB2}"/>
    <cellStyle name="SAPBEXHLevel1X 4 5 4" xfId="8934" xr:uid="{2CB80962-4E72-460D-8857-6FF7AD9B5C00}"/>
    <cellStyle name="SAPBEXHLevel1X 4 5 5" xfId="8019" xr:uid="{16ABA7A1-8FA2-466D-98CF-68D08F0E4E91}"/>
    <cellStyle name="SAPBEXHLevel1X 4 5 6" xfId="13166" xr:uid="{2092D4F9-1B63-4A99-ADC4-5F00D1FE44B9}"/>
    <cellStyle name="SAPBEXHLevel1X 4 6" xfId="1919" xr:uid="{A03EF705-6455-4C56-9A7A-4E6574C887EC}"/>
    <cellStyle name="SAPBEXHLevel1X 4 6 2" xfId="3234" xr:uid="{D4D293FD-9ED3-49F3-883F-E205EC91D6EC}"/>
    <cellStyle name="SAPBEXHLevel1X 4 6 2 2" xfId="7475" xr:uid="{4A55E1C4-3E4F-4D19-BF1B-E4672A12026E}"/>
    <cellStyle name="SAPBEXHLevel1X 4 6 2 3" xfId="11384" xr:uid="{0E1C87C7-DB7B-49B2-B909-FAF11AFCCAAE}"/>
    <cellStyle name="SAPBEXHLevel1X 4 6 2 4" xfId="12886" xr:uid="{5594A0D4-3D36-4500-8E60-CB6EFF02F2DD}"/>
    <cellStyle name="SAPBEXHLevel1X 4 6 3" xfId="6177" xr:uid="{0526B95C-0508-419F-BDB0-3934C2E79710}"/>
    <cellStyle name="SAPBEXHLevel1X 4 6 4" xfId="8935" xr:uid="{733ACA42-37E0-4DAB-B4BD-CAACE8AD5CD9}"/>
    <cellStyle name="SAPBEXHLevel1X 4 6 5" xfId="8020" xr:uid="{A8E5D00A-93F4-4B4F-81B4-FCAC04DC04EA}"/>
    <cellStyle name="SAPBEXHLevel1X 4 6 6" xfId="9893" xr:uid="{9859D8DE-F9B3-4316-8267-52B781A25859}"/>
    <cellStyle name="SAPBEXHLevel1X 4 7" xfId="1920" xr:uid="{8164DBDA-F4DC-4D37-81E0-A9997B9E9C3B}"/>
    <cellStyle name="SAPBEXHLevel1X 4 7 2" xfId="3235" xr:uid="{7AC8FCED-59E0-41FE-B80B-798D655FA5C5}"/>
    <cellStyle name="SAPBEXHLevel1X 4 7 2 2" xfId="7476" xr:uid="{84163212-748D-42D6-BEA7-34B0F3410A08}"/>
    <cellStyle name="SAPBEXHLevel1X 4 7 2 3" xfId="11385" xr:uid="{4E7605D6-D01C-46F4-B5C0-876A5A83120E}"/>
    <cellStyle name="SAPBEXHLevel1X 4 7 2 4" xfId="13947" xr:uid="{2B7E8F80-CDDB-4DA1-9425-BAEC836E472F}"/>
    <cellStyle name="SAPBEXHLevel1X 4 7 3" xfId="6178" xr:uid="{15A3DE58-4DBB-4AEA-ADC7-FCE75F24C3F4}"/>
    <cellStyle name="SAPBEXHLevel1X 4 7 4" xfId="8936" xr:uid="{477C722C-59DB-4F5C-B381-2F34059A7D47}"/>
    <cellStyle name="SAPBEXHLevel1X 4 7 5" xfId="8021" xr:uid="{F07C2238-7885-4DF0-AAAD-985F4594570C}"/>
    <cellStyle name="SAPBEXHLevel1X 4 7 6" xfId="13165" xr:uid="{AD1AC7EC-CF12-446B-BBFC-3C03C2D90896}"/>
    <cellStyle name="SAPBEXHLevel1X 4 8" xfId="1921" xr:uid="{8E080CB2-5535-463C-9E40-37BC5C1C002E}"/>
    <cellStyle name="SAPBEXHLevel1X 4 8 2" xfId="3236" xr:uid="{CC8C3ED9-BF27-455E-83F1-56A2B5CE49FA}"/>
    <cellStyle name="SAPBEXHLevel1X 4 8 2 2" xfId="7477" xr:uid="{28AA83A1-2881-41A6-8C50-790580A765CB}"/>
    <cellStyle name="SAPBEXHLevel1X 4 8 2 3" xfId="11386" xr:uid="{D7A1ED44-9173-4CF8-BBC2-E02CDC858886}"/>
    <cellStyle name="SAPBEXHLevel1X 4 8 2 4" xfId="13790" xr:uid="{0CD9881C-440E-4A2E-9EDE-959DDE68F6A1}"/>
    <cellStyle name="SAPBEXHLevel1X 4 8 3" xfId="6179" xr:uid="{7812E1FE-3519-4C52-AD63-1DCCD23F9CDC}"/>
    <cellStyle name="SAPBEXHLevel1X 4 8 4" xfId="8937" xr:uid="{2750D8EF-9CD1-4EE6-B09F-DE373BD07EAF}"/>
    <cellStyle name="SAPBEXHLevel1X 4 8 5" xfId="8493" xr:uid="{4B7E4BFE-1B9A-4335-AD85-08CBD34CA911}"/>
    <cellStyle name="SAPBEXHLevel1X 4 8 6" xfId="9892" xr:uid="{54A816AC-9782-4C25-BDCD-F3DD0741ABE4}"/>
    <cellStyle name="SAPBEXHLevel1X 4 9" xfId="1922" xr:uid="{DB01AB15-47A8-4629-8BA4-B73EF2F5BDFB}"/>
    <cellStyle name="SAPBEXHLevel1X 4 9 2" xfId="3237" xr:uid="{B6894D5E-D07F-4199-9121-B228CD3BE7C5}"/>
    <cellStyle name="SAPBEXHLevel1X 4 9 2 2" xfId="7478" xr:uid="{F53994C5-A4B1-427F-96AC-5FC20D7DF9C2}"/>
    <cellStyle name="SAPBEXHLevel1X 4 9 2 3" xfId="11387" xr:uid="{A7863D4C-1F2C-4664-A498-4AEDC3C3F0CB}"/>
    <cellStyle name="SAPBEXHLevel1X 4 9 2 4" xfId="10072" xr:uid="{4ED1FE12-F72D-46CB-836E-50C604B6C08E}"/>
    <cellStyle name="SAPBEXHLevel1X 4 9 3" xfId="6180" xr:uid="{B32363AD-3F66-4348-B463-B5696F546906}"/>
    <cellStyle name="SAPBEXHLevel1X 4 9 4" xfId="8938" xr:uid="{8C9892E1-75A5-4F71-B09D-8F8E2EB45F86}"/>
    <cellStyle name="SAPBEXHLevel1X 4 9 5" xfId="8022" xr:uid="{F375358D-49AE-43F0-A8FB-1A19B11B91C5}"/>
    <cellStyle name="SAPBEXHLevel1X 4 9 6" xfId="13164" xr:uid="{50B9197B-7A3E-474C-806D-4198059D528D}"/>
    <cellStyle name="SAPBEXHLevel1X 5" xfId="179" xr:uid="{E301F46F-1158-4436-973B-E3715E614DAB}"/>
    <cellStyle name="SAPBEXHLevel1X 5 10" xfId="1923" xr:uid="{77F35BEA-45F3-4065-89D7-1CA4ECB166EB}"/>
    <cellStyle name="SAPBEXHLevel1X 5 10 2" xfId="3238" xr:uid="{493CFBEC-0CD6-4583-821B-A9C4C923DADB}"/>
    <cellStyle name="SAPBEXHLevel1X 5 10 2 2" xfId="7479" xr:uid="{0C632794-40AF-490F-B222-BADBDC0E7CE0}"/>
    <cellStyle name="SAPBEXHLevel1X 5 10 2 3" xfId="11388" xr:uid="{DD7C5E4C-0F79-4BE9-9D4A-CC1E1DD118D7}"/>
    <cellStyle name="SAPBEXHLevel1X 5 10 2 4" xfId="12804" xr:uid="{1A922E2D-780E-488E-978F-581355F8DB76}"/>
    <cellStyle name="SAPBEXHLevel1X 5 10 3" xfId="6181" xr:uid="{2B3AF7EC-A191-4D0D-9198-98ADC1045675}"/>
    <cellStyle name="SAPBEXHLevel1X 5 10 4" xfId="8939" xr:uid="{5430BDEF-03FE-4ED8-98C3-9A27F76D742C}"/>
    <cellStyle name="SAPBEXHLevel1X 5 10 5" xfId="6644" xr:uid="{E3A22C56-E031-46BC-A9CB-925B42FD8AB2}"/>
    <cellStyle name="SAPBEXHLevel1X 5 10 6" xfId="9891" xr:uid="{9345B6C9-7DF0-4087-ACCA-6D0D0B4648C8}"/>
    <cellStyle name="SAPBEXHLevel1X 5 11" xfId="1924" xr:uid="{C86EA5C6-8258-45C4-98C9-70EE485F846D}"/>
    <cellStyle name="SAPBEXHLevel1X 5 11 2" xfId="3239" xr:uid="{8EB13936-2288-4571-9716-56560D7AD06D}"/>
    <cellStyle name="SAPBEXHLevel1X 5 11 2 2" xfId="7480" xr:uid="{335A8A64-8928-435F-A60B-AB9492AC658B}"/>
    <cellStyle name="SAPBEXHLevel1X 5 11 2 3" xfId="11389" xr:uid="{F1BB0E79-F8A9-43CE-A93E-09A81D303A5F}"/>
    <cellStyle name="SAPBEXHLevel1X 5 11 2 4" xfId="5430" xr:uid="{F500489A-F68D-482F-ABA3-266BC156C2F7}"/>
    <cellStyle name="SAPBEXHLevel1X 5 11 3" xfId="6182" xr:uid="{48B14FF7-ECC9-4D3C-893B-BC84154C20F3}"/>
    <cellStyle name="SAPBEXHLevel1X 5 11 4" xfId="8940" xr:uid="{AA1A8268-2862-48A1-B3DE-C5F73F65AC00}"/>
    <cellStyle name="SAPBEXHLevel1X 5 11 5" xfId="8023" xr:uid="{9C0777CA-43C3-4AE7-A500-95B6FDAC8F16}"/>
    <cellStyle name="SAPBEXHLevel1X 5 11 6" xfId="9925" xr:uid="{461C24AD-455D-481B-844E-134E91CD1200}"/>
    <cellStyle name="SAPBEXHLevel1X 5 12" xfId="1925" xr:uid="{AD37C33D-B2AE-43D5-9769-C526014AD1DB}"/>
    <cellStyle name="SAPBEXHLevel1X 5 12 2" xfId="3240" xr:uid="{955D3199-F3DA-450B-B5E3-3850FE2F4591}"/>
    <cellStyle name="SAPBEXHLevel1X 5 12 2 2" xfId="7481" xr:uid="{E9EC249B-D41B-4DAD-9F46-700DE9F5A1AF}"/>
    <cellStyle name="SAPBEXHLevel1X 5 12 2 3" xfId="11390" xr:uid="{547809E8-6C96-464F-B2EA-86BCC96AEA39}"/>
    <cellStyle name="SAPBEXHLevel1X 5 12 2 4" xfId="12885" xr:uid="{0A10380E-67EC-4568-BAA9-84E8989A50D6}"/>
    <cellStyle name="SAPBEXHLevel1X 5 12 3" xfId="6183" xr:uid="{3CC2475C-F7E8-4386-9DDC-7D934C01E373}"/>
    <cellStyle name="SAPBEXHLevel1X 5 12 4" xfId="8941" xr:uid="{D2D2B5EE-10C8-4C0E-9776-8CE48AE00B18}"/>
    <cellStyle name="SAPBEXHLevel1X 5 12 5" xfId="8024" xr:uid="{D5B99883-CCEB-498A-86DA-2742F9514DE1}"/>
    <cellStyle name="SAPBEXHLevel1X 5 12 6" xfId="13163" xr:uid="{4A893F89-9C21-4CFF-9966-1B341DBF481D}"/>
    <cellStyle name="SAPBEXHLevel1X 5 13" xfId="1926" xr:uid="{F7D8CD9F-0642-4D1C-90B5-FE4AE4868BC8}"/>
    <cellStyle name="SAPBEXHLevel1X 5 13 2" xfId="3241" xr:uid="{BC577893-2255-4FCE-86A1-EBB4C3F23848}"/>
    <cellStyle name="SAPBEXHLevel1X 5 13 2 2" xfId="7482" xr:uid="{2E6E7303-DA18-47C8-B14F-EE97CA65AC2C}"/>
    <cellStyle name="SAPBEXHLevel1X 5 13 2 3" xfId="11391" xr:uid="{B087B1E6-812C-4CA3-9D7C-12FFF540BA9F}"/>
    <cellStyle name="SAPBEXHLevel1X 5 13 2 4" xfId="10071" xr:uid="{C8C03FDC-DFEC-4794-A599-01CC61E629C5}"/>
    <cellStyle name="SAPBEXHLevel1X 5 13 3" xfId="6184" xr:uid="{5C227421-F38C-4C01-97D6-BD909CF60A2A}"/>
    <cellStyle name="SAPBEXHLevel1X 5 13 4" xfId="8942" xr:uid="{C2B3CEE2-E38E-4093-8A6E-6CB1944758EF}"/>
    <cellStyle name="SAPBEXHLevel1X 5 13 5" xfId="5351" xr:uid="{0FD13FC4-9D69-492C-85A5-0D6F904AE28E}"/>
    <cellStyle name="SAPBEXHLevel1X 5 13 6" xfId="9890" xr:uid="{46A07FC0-A45D-44BB-955A-A5FA23B019C4}"/>
    <cellStyle name="SAPBEXHLevel1X 5 14" xfId="1927" xr:uid="{138FB766-E9D5-457C-9C11-E7416CFAFD4B}"/>
    <cellStyle name="SAPBEXHLevel1X 5 14 2" xfId="3242" xr:uid="{C22AB2CA-476F-4E19-BEB9-96C745A37642}"/>
    <cellStyle name="SAPBEXHLevel1X 5 14 2 2" xfId="7483" xr:uid="{03EE88FB-0AF6-4173-91B5-71B7C77C828C}"/>
    <cellStyle name="SAPBEXHLevel1X 5 14 2 3" xfId="11392" xr:uid="{32BC6B0F-C2CE-4F77-9DB2-70D0163878F0}"/>
    <cellStyle name="SAPBEXHLevel1X 5 14 2 4" xfId="10070" xr:uid="{9AF05103-11AE-4394-B64A-7E4EC2EC60C3}"/>
    <cellStyle name="SAPBEXHLevel1X 5 14 3" xfId="6185" xr:uid="{4D91D35E-D37E-4C22-A246-B8D361C57FEE}"/>
    <cellStyle name="SAPBEXHLevel1X 5 14 4" xfId="8943" xr:uid="{8676E352-7D19-46C5-AC92-0D393A937585}"/>
    <cellStyle name="SAPBEXHLevel1X 5 14 5" xfId="5352" xr:uid="{15B4D7FF-0E37-492A-BB0F-EB9229DF30D7}"/>
    <cellStyle name="SAPBEXHLevel1X 5 14 6" xfId="13162" xr:uid="{9D47531A-B731-4F02-9596-D7BCC340AADD}"/>
    <cellStyle name="SAPBEXHLevel1X 5 15" xfId="1928" xr:uid="{97AF9897-7480-438F-A98F-13295E90EA83}"/>
    <cellStyle name="SAPBEXHLevel1X 5 15 2" xfId="3243" xr:uid="{B78DC23E-C65A-428B-A32B-DB8878787B5E}"/>
    <cellStyle name="SAPBEXHLevel1X 5 15 2 2" xfId="7484" xr:uid="{3AE0F2C9-4D2E-44D9-9771-36F6ACBFB124}"/>
    <cellStyle name="SAPBEXHLevel1X 5 15 2 3" xfId="11393" xr:uid="{A9E9C5CD-D498-4B08-8F64-F946037CBD60}"/>
    <cellStyle name="SAPBEXHLevel1X 5 15 2 4" xfId="10069" xr:uid="{2F028E2E-C529-4A9C-A6A6-8519B5C93F15}"/>
    <cellStyle name="SAPBEXHLevel1X 5 15 3" xfId="6186" xr:uid="{E66655D4-1088-496D-B2C8-5B38FACBAEC2}"/>
    <cellStyle name="SAPBEXHLevel1X 5 15 4" xfId="8944" xr:uid="{D1DB1F7C-A245-4988-81A3-96AE10964FCF}"/>
    <cellStyle name="SAPBEXHLevel1X 5 15 5" xfId="5353" xr:uid="{B6F8F789-F288-4A48-9E3A-BECBCC4F968D}"/>
    <cellStyle name="SAPBEXHLevel1X 5 15 6" xfId="9889" xr:uid="{4DAD582A-D3E2-41FE-84E2-05B1CBC573F9}"/>
    <cellStyle name="SAPBEXHLevel1X 5 16" xfId="4206" xr:uid="{85DD6441-73B4-4920-B5F0-9687FE20F23F}"/>
    <cellStyle name="SAPBEXHLevel1X 5 16 2" xfId="8441" xr:uid="{679BA20A-77DF-4AA7-97D1-2B7C19D25360}"/>
    <cellStyle name="SAPBEXHLevel1X 5 16 3" xfId="12315" xr:uid="{8E73C212-294B-4105-82A4-2C508CAF5810}"/>
    <cellStyle name="SAPBEXHLevel1X 5 16 4" xfId="12034" xr:uid="{5CA63C69-DE77-416B-8C35-8F0899B8E319}"/>
    <cellStyle name="SAPBEXHLevel1X 5 17" xfId="2493" xr:uid="{9DCFE3BA-A9B9-4606-9C76-4C2EBBD76242}"/>
    <cellStyle name="SAPBEXHLevel1X 5 17 2" xfId="6734" xr:uid="{456F8946-BA53-4699-8FE0-D91B453E2A82}"/>
    <cellStyle name="SAPBEXHLevel1X 5 17 3" xfId="5446" xr:uid="{6275B0B0-893E-408B-9AC6-25D1F2154A8B}"/>
    <cellStyle name="SAPBEXHLevel1X 5 17 4" xfId="13013" xr:uid="{345F37AE-3954-477B-B3E5-7167E3EC75E5}"/>
    <cellStyle name="SAPBEXHLevel1X 5 18" xfId="4501" xr:uid="{CD098FCB-DF55-4450-A227-BFAD0E3C5363}"/>
    <cellStyle name="SAPBEXHLevel1X 5 19" xfId="5077" xr:uid="{6A633EC7-4207-4201-842B-FF4DFA30FA10}"/>
    <cellStyle name="SAPBEXHLevel1X 5 2" xfId="1929" xr:uid="{45261C55-008C-4322-A84A-C1CB36283F53}"/>
    <cellStyle name="SAPBEXHLevel1X 5 2 2" xfId="3244" xr:uid="{B08F4D42-CF34-4D5D-98DB-FD7EF03B3BAA}"/>
    <cellStyle name="SAPBEXHLevel1X 5 2 2 2" xfId="7485" xr:uid="{7A3DFA94-2C7C-487E-951B-15B5814D0CC5}"/>
    <cellStyle name="SAPBEXHLevel1X 5 2 2 3" xfId="11394" xr:uid="{44AF2275-370A-4FAC-92F7-A6AA804E8046}"/>
    <cellStyle name="SAPBEXHLevel1X 5 2 2 4" xfId="10068" xr:uid="{1758A8B1-6A64-4BAB-93DE-299F3DA9200A}"/>
    <cellStyle name="SAPBEXHLevel1X 5 2 3" xfId="6187" xr:uid="{A4D678BC-455F-4585-8848-F04BA0C38F35}"/>
    <cellStyle name="SAPBEXHLevel1X 5 2 4" xfId="8945" xr:uid="{9C5F927B-225B-44B1-A0D7-F7DD61A7B7A6}"/>
    <cellStyle name="SAPBEXHLevel1X 5 2 5" xfId="5354" xr:uid="{764C2600-2726-4E23-B1B2-B934B238471B}"/>
    <cellStyle name="SAPBEXHLevel1X 5 2 6" xfId="13161" xr:uid="{BDDBB124-7554-4E83-B917-BF2DDCA1AAD3}"/>
    <cellStyle name="SAPBEXHLevel1X 5 20" xfId="10317" xr:uid="{8DB22D5B-C56F-4D5C-B474-72EBE1975890}"/>
    <cellStyle name="SAPBEXHLevel1X 5 21" xfId="13918" xr:uid="{89671C05-6EFD-41B0-888F-B70EC8238CC5}"/>
    <cellStyle name="SAPBEXHLevel1X 5 3" xfId="1930" xr:uid="{714B9443-DAEB-44B7-B596-0A6503ABEE16}"/>
    <cellStyle name="SAPBEXHLevel1X 5 3 2" xfId="3245" xr:uid="{A29A35FE-1AD2-4220-A8DF-E20756732DAC}"/>
    <cellStyle name="SAPBEXHLevel1X 5 3 2 2" xfId="7486" xr:uid="{275C18A8-F86C-4B4A-B546-7834474BE8F5}"/>
    <cellStyle name="SAPBEXHLevel1X 5 3 2 3" xfId="11395" xr:uid="{2B629916-9AE2-4AD5-9F5F-255C9C4A8ED3}"/>
    <cellStyle name="SAPBEXHLevel1X 5 3 2 4" xfId="10067" xr:uid="{0C0D0C58-19E6-49B2-BB4F-7BEE52F3E917}"/>
    <cellStyle name="SAPBEXHLevel1X 5 3 3" xfId="6188" xr:uid="{20296F4D-4F16-41E5-8749-F8152853961A}"/>
    <cellStyle name="SAPBEXHLevel1X 5 3 4" xfId="8946" xr:uid="{5147D64D-16F2-48FE-B574-825B22BC17BE}"/>
    <cellStyle name="SAPBEXHLevel1X 5 3 5" xfId="5355" xr:uid="{0AA3E0C0-45AA-44EC-952B-ACAAEFA03F3A}"/>
    <cellStyle name="SAPBEXHLevel1X 5 3 6" xfId="9887" xr:uid="{027E9BA0-5D38-4665-84E0-A8B667E1C811}"/>
    <cellStyle name="SAPBEXHLevel1X 5 4" xfId="1931" xr:uid="{C2BF5908-DAFE-46DA-AA96-C13FD60E3178}"/>
    <cellStyle name="SAPBEXHLevel1X 5 4 2" xfId="3246" xr:uid="{554D0DD5-80B7-4524-B3BE-5BCA9C8A8FF7}"/>
    <cellStyle name="SAPBEXHLevel1X 5 4 2 2" xfId="7487" xr:uid="{BB66D32B-A748-49EB-BA8B-99AA483B2381}"/>
    <cellStyle name="SAPBEXHLevel1X 5 4 2 3" xfId="11396" xr:uid="{2B3B6590-A97B-439E-80A9-82EB7B682ED3}"/>
    <cellStyle name="SAPBEXHLevel1X 5 4 2 4" xfId="10066" xr:uid="{9C561215-FD5A-4A39-99AF-4E0432B9E775}"/>
    <cellStyle name="SAPBEXHLevel1X 5 4 3" xfId="6189" xr:uid="{D79432A0-10D6-4CAE-97B3-84BB573DE71F}"/>
    <cellStyle name="SAPBEXHLevel1X 5 4 4" xfId="8947" xr:uid="{64778D2A-1681-4D78-BCC5-CAA37C9AD1F3}"/>
    <cellStyle name="SAPBEXHLevel1X 5 4 5" xfId="4367" xr:uid="{E5D8E4B2-3799-4C17-B9C1-4F1E0EE52353}"/>
    <cellStyle name="SAPBEXHLevel1X 5 4 6" xfId="13160" xr:uid="{F3648834-88F9-4EB3-9CD6-D58756E2A6C1}"/>
    <cellStyle name="SAPBEXHLevel1X 5 5" xfId="1932" xr:uid="{7E225D7F-471B-4715-A5A3-A11F780B33DE}"/>
    <cellStyle name="SAPBEXHLevel1X 5 5 2" xfId="3247" xr:uid="{154E8308-11DE-433E-B7AE-E0BC757200CA}"/>
    <cellStyle name="SAPBEXHLevel1X 5 5 2 2" xfId="7488" xr:uid="{0965CEB3-714E-492C-94BB-5D5BFDB7556B}"/>
    <cellStyle name="SAPBEXHLevel1X 5 5 2 3" xfId="11397" xr:uid="{1765DA0F-6474-4936-91BA-08A4B19A7FAF}"/>
    <cellStyle name="SAPBEXHLevel1X 5 5 2 4" xfId="10065" xr:uid="{660BF717-9022-4F70-840B-AB07157C7DE0}"/>
    <cellStyle name="SAPBEXHLevel1X 5 5 3" xfId="6190" xr:uid="{D1351731-A489-491A-B3FE-1EC64F0E2A73}"/>
    <cellStyle name="SAPBEXHLevel1X 5 5 4" xfId="8948" xr:uid="{4C2E83C2-C4B0-455C-9A44-464124420FB1}"/>
    <cellStyle name="SAPBEXHLevel1X 5 5 5" xfId="4413" xr:uid="{09CED899-13BD-4754-BA50-9AAB9DEBC210}"/>
    <cellStyle name="SAPBEXHLevel1X 5 5 6" xfId="9888" xr:uid="{B8CACF36-E8C5-425C-A5E1-5866C9F26787}"/>
    <cellStyle name="SAPBEXHLevel1X 5 6" xfId="1933" xr:uid="{F096153F-7D4D-499E-9ED8-9FAC73064FC2}"/>
    <cellStyle name="SAPBEXHLevel1X 5 6 2" xfId="3248" xr:uid="{98B3B3D9-20C1-48E9-89C3-2326943CD5EA}"/>
    <cellStyle name="SAPBEXHLevel1X 5 6 2 2" xfId="7489" xr:uid="{B8C66EB7-C6B1-49EA-BFD0-84893826EFAC}"/>
    <cellStyle name="SAPBEXHLevel1X 5 6 2 3" xfId="11398" xr:uid="{CA1974F4-A8C0-439C-9AA4-35A0F1D8653E}"/>
    <cellStyle name="SAPBEXHLevel1X 5 6 2 4" xfId="10064" xr:uid="{02D5C08E-87CE-4F11-928E-3E7126339D49}"/>
    <cellStyle name="SAPBEXHLevel1X 5 6 3" xfId="6191" xr:uid="{DD9B7204-07C4-4268-B07E-4F39C3BAE122}"/>
    <cellStyle name="SAPBEXHLevel1X 5 6 4" xfId="8949" xr:uid="{B53073F4-7D4E-41FB-9BDA-8D2B08E4720A}"/>
    <cellStyle name="SAPBEXHLevel1X 5 6 5" xfId="40" xr:uid="{C6BFAACF-67B1-4EEC-8C1C-74BBC9F4D0C1}"/>
    <cellStyle name="SAPBEXHLevel1X 5 6 6" xfId="13159" xr:uid="{7A28F3E1-1A4B-498A-B01D-B5A6A9CCAA61}"/>
    <cellStyle name="SAPBEXHLevel1X 5 7" xfId="1934" xr:uid="{1709D899-AF6C-4971-A116-168089923DDA}"/>
    <cellStyle name="SAPBEXHLevel1X 5 7 2" xfId="3249" xr:uid="{FF7BA164-351A-4815-85DE-C6D448D611D6}"/>
    <cellStyle name="SAPBEXHLevel1X 5 7 2 2" xfId="7490" xr:uid="{69167032-0DEF-4337-8004-6CACD5AE4C51}"/>
    <cellStyle name="SAPBEXHLevel1X 5 7 2 3" xfId="11399" xr:uid="{8B735E3F-4A80-421D-8CE1-F160BE19CA28}"/>
    <cellStyle name="SAPBEXHLevel1X 5 7 2 4" xfId="10063" xr:uid="{CE9CCF4C-0F46-4080-839D-061AA2C7F009}"/>
    <cellStyle name="SAPBEXHLevel1X 5 7 3" xfId="6192" xr:uid="{7151E201-9387-4533-954E-E317D40989E7}"/>
    <cellStyle name="SAPBEXHLevel1X 5 7 4" xfId="8950" xr:uid="{13E9A6A8-6CCF-4499-9F55-01C3ED88A6E2}"/>
    <cellStyle name="SAPBEXHLevel1X 5 7 5" xfId="4414" xr:uid="{23B84AE4-83C2-4CE3-8A6F-FF22CF2C9987}"/>
    <cellStyle name="SAPBEXHLevel1X 5 7 6" xfId="9885" xr:uid="{69854CB6-F3BD-4A0C-B698-B96A961C4567}"/>
    <cellStyle name="SAPBEXHLevel1X 5 8" xfId="1935" xr:uid="{D822F4C4-D764-4F21-B778-40D2CEE06860}"/>
    <cellStyle name="SAPBEXHLevel1X 5 8 2" xfId="3250" xr:uid="{CA1DBB4F-BD9B-4600-9994-EC52A4BC5692}"/>
    <cellStyle name="SAPBEXHLevel1X 5 8 2 2" xfId="7491" xr:uid="{30F1867D-CF7A-4CBA-BDD8-4B57FE2E6CC1}"/>
    <cellStyle name="SAPBEXHLevel1X 5 8 2 3" xfId="11400" xr:uid="{64A4CD41-4DFD-4320-8392-99E87FBC6A1A}"/>
    <cellStyle name="SAPBEXHLevel1X 5 8 2 4" xfId="10062" xr:uid="{CF579C3F-B869-4083-ADCE-D3492269A00D}"/>
    <cellStyle name="SAPBEXHLevel1X 5 8 3" xfId="6193" xr:uid="{E4ABC807-FA04-495E-BF7B-2E52DD2E3AF9}"/>
    <cellStyle name="SAPBEXHLevel1X 5 8 4" xfId="8951" xr:uid="{6300A0E5-2048-452C-8993-B4E91F4BE095}"/>
    <cellStyle name="SAPBEXHLevel1X 5 8 5" xfId="5356" xr:uid="{C7D0A911-27F0-41A6-88CD-2273B7A83D16}"/>
    <cellStyle name="SAPBEXHLevel1X 5 8 6" xfId="13158" xr:uid="{1D7A7028-17D4-4108-9FC5-D70BF97BB63F}"/>
    <cellStyle name="SAPBEXHLevel1X 5 9" xfId="1936" xr:uid="{A7916DA3-0287-4E08-A3EA-210868F6FE20}"/>
    <cellStyle name="SAPBEXHLevel1X 5 9 2" xfId="3251" xr:uid="{3C3FA3D2-7892-47D9-822C-A727B078969A}"/>
    <cellStyle name="SAPBEXHLevel1X 5 9 2 2" xfId="7492" xr:uid="{1AB90EF9-9745-4F70-B456-745BA8A69318}"/>
    <cellStyle name="SAPBEXHLevel1X 5 9 2 3" xfId="11401" xr:uid="{C23272CE-E7A0-4665-B9E5-79D7B955D8D6}"/>
    <cellStyle name="SAPBEXHLevel1X 5 9 2 4" xfId="10061" xr:uid="{E17202AC-A60C-4D79-8769-9905DA255E93}"/>
    <cellStyle name="SAPBEXHLevel1X 5 9 3" xfId="6194" xr:uid="{2ABA7A8D-B874-4D30-AAE1-8FEB8887B660}"/>
    <cellStyle name="SAPBEXHLevel1X 5 9 4" xfId="8952" xr:uid="{25CEECFE-D610-439B-A81D-7E495E41E716}"/>
    <cellStyle name="SAPBEXHLevel1X 5 9 5" xfId="5357" xr:uid="{51F29668-58D5-45AD-9274-767D83612E6B}"/>
    <cellStyle name="SAPBEXHLevel1X 5 9 6" xfId="9886" xr:uid="{FD6434E9-CD47-4C35-BA88-3CCEF174642D}"/>
    <cellStyle name="SAPBEXHLevel1X 6" xfId="1937" xr:uid="{8D138DD2-8FC6-4F25-AFA5-E8E8B75122D3}"/>
    <cellStyle name="SAPBEXHLevel1X 6 2" xfId="3252" xr:uid="{407D6D72-2ED6-4479-86CD-49C04295CFE0}"/>
    <cellStyle name="SAPBEXHLevel1X 6 2 2" xfId="7493" xr:uid="{2BE1835A-A3BE-4B00-8152-BAA1015C4D84}"/>
    <cellStyle name="SAPBEXHLevel1X 6 2 3" xfId="11402" xr:uid="{E4B09943-22D4-48EC-BC52-A1F9FC6ADC32}"/>
    <cellStyle name="SAPBEXHLevel1X 6 2 4" xfId="10060" xr:uid="{CC874E80-0B34-4C18-8A85-4BA7AEC90C16}"/>
    <cellStyle name="SAPBEXHLevel1X 6 3" xfId="6195" xr:uid="{ECD15BCE-DADE-4A0B-BDA6-A9B40E8A83A0}"/>
    <cellStyle name="SAPBEXHLevel1X 6 4" xfId="8953" xr:uid="{F8CBC4AB-3773-44AE-ADD9-C20BA28B420C}"/>
    <cellStyle name="SAPBEXHLevel1X 6 5" xfId="6662" xr:uid="{0E3D5662-638A-4F71-9CA7-3DA0E4573A0D}"/>
    <cellStyle name="SAPBEXHLevel1X 6 6" xfId="13157" xr:uid="{99DC6444-5284-4E98-B48E-C02686ACA202}"/>
    <cellStyle name="SAPBEXHLevel1X 7" xfId="1938" xr:uid="{D7A954E2-51E1-4EBF-84AD-B53A87636B7A}"/>
    <cellStyle name="SAPBEXHLevel1X 7 2" xfId="3253" xr:uid="{81D708C2-80B5-4679-961B-F3234A932098}"/>
    <cellStyle name="SAPBEXHLevel1X 7 2 2" xfId="7494" xr:uid="{3DA4CD42-9826-428C-A5B5-3ACDACFBBEAA}"/>
    <cellStyle name="SAPBEXHLevel1X 7 2 3" xfId="11403" xr:uid="{11193C76-FDF5-4AD4-A77B-3EEC8E51DD59}"/>
    <cellStyle name="SAPBEXHLevel1X 7 2 4" xfId="10059" xr:uid="{91485D59-8667-4377-8504-C2B9DF91E847}"/>
    <cellStyle name="SAPBEXHLevel1X 7 3" xfId="6196" xr:uid="{5BB6D38F-3AFF-4CBB-8F47-12D8DEDA8F05}"/>
    <cellStyle name="SAPBEXHLevel1X 7 4" xfId="8954" xr:uid="{6B89CD7C-1842-4400-9CBC-76A0DC1211A2}"/>
    <cellStyle name="SAPBEXHLevel1X 7 5" xfId="5358" xr:uid="{611A4FD9-FE65-42A9-9848-65B9DCA9CD50}"/>
    <cellStyle name="SAPBEXHLevel1X 7 6" xfId="9883" xr:uid="{952F74D1-1249-42FC-8517-449514B88E0E}"/>
    <cellStyle name="SAPBEXHLevel1X 8" xfId="1939" xr:uid="{CCCD0DD0-932A-4FC5-839A-5C8D7E41A4D8}"/>
    <cellStyle name="SAPBEXHLevel1X 8 2" xfId="3254" xr:uid="{F3B7780D-ECB2-4A9B-89C8-EFA804C7819C}"/>
    <cellStyle name="SAPBEXHLevel1X 8 2 2" xfId="7495" xr:uid="{7D92982F-51FC-4247-A0B3-3188E82D5D90}"/>
    <cellStyle name="SAPBEXHLevel1X 8 2 3" xfId="11404" xr:uid="{A195FA72-5C7B-4A0C-AD75-AF05702B2C70}"/>
    <cellStyle name="SAPBEXHLevel1X 8 2 4" xfId="10058" xr:uid="{D77E5707-C5E4-4F6A-A68D-8BADE00258A2}"/>
    <cellStyle name="SAPBEXHLevel1X 8 3" xfId="6197" xr:uid="{49F3A5C9-2E9E-49F1-96A1-5A25760DED5D}"/>
    <cellStyle name="SAPBEXHLevel1X 8 4" xfId="8955" xr:uid="{3B682585-439B-42A8-85FC-A7130D1A4E42}"/>
    <cellStyle name="SAPBEXHLevel1X 8 5" xfId="5359" xr:uid="{3D8F0E5D-D765-4298-AC7D-F95E4C2446A5}"/>
    <cellStyle name="SAPBEXHLevel1X 8 6" xfId="13156" xr:uid="{BC413345-D754-4BCE-A434-F285F898745C}"/>
    <cellStyle name="SAPBEXHLevel1X 9" xfId="1940" xr:uid="{247CE933-AD86-4C5A-85A0-46002DDB7FC9}"/>
    <cellStyle name="SAPBEXHLevel1X 9 2" xfId="3255" xr:uid="{7B648EC5-45F3-4722-991D-E5750602C7D0}"/>
    <cellStyle name="SAPBEXHLevel1X 9 2 2" xfId="7496" xr:uid="{74CA1956-C954-4000-9129-9232830818DE}"/>
    <cellStyle name="SAPBEXHLevel1X 9 2 3" xfId="11405" xr:uid="{0E6B1669-265B-4EF7-8C23-7E92AF4F178B}"/>
    <cellStyle name="SAPBEXHLevel1X 9 2 4" xfId="10057" xr:uid="{3490EF46-5799-49C8-8EC5-773AD6C2E136}"/>
    <cellStyle name="SAPBEXHLevel1X 9 3" xfId="6198" xr:uid="{F5BF896A-4701-4E91-B5D7-C864E29CA424}"/>
    <cellStyle name="SAPBEXHLevel1X 9 4" xfId="8956" xr:uid="{6AB5A0BB-08A1-4FA9-B981-CA97BB9E6493}"/>
    <cellStyle name="SAPBEXHLevel1X 9 5" xfId="9406" xr:uid="{A55B2758-F598-4155-9BB6-EA3CBE84AC2B}"/>
    <cellStyle name="SAPBEXHLevel1X 9 6" xfId="9884" xr:uid="{D46037D9-397E-4765-8276-D552A125A13D}"/>
    <cellStyle name="SAPBEXHLevel1X_Mesquite Solar 277 MW v1" xfId="1941" xr:uid="{9A9A968E-56DC-4FDC-BA2E-2E524E1822E7}"/>
    <cellStyle name="SAPBEXHLevel2" xfId="180" xr:uid="{711C4297-7308-4E8E-B657-581EB2F49BA8}"/>
    <cellStyle name="SAPBEXHLevel2 10" xfId="1942" xr:uid="{51EB860B-7888-4C8D-A684-F7A26A0F1B1D}"/>
    <cellStyle name="SAPBEXHLevel2 10 2" xfId="3256" xr:uid="{008B2A36-0BC0-466A-A12D-88E18C084047}"/>
    <cellStyle name="SAPBEXHLevel2 10 2 2" xfId="7497" xr:uid="{80082267-49D3-4730-89A9-E2567330DE91}"/>
    <cellStyle name="SAPBEXHLevel2 10 2 3" xfId="11406" xr:uid="{34628C16-73B3-414C-8FD0-B8859B2CB8DA}"/>
    <cellStyle name="SAPBEXHLevel2 10 2 4" xfId="11904" xr:uid="{39ED18F1-FEA0-43A7-A916-468E2484ED04}"/>
    <cellStyle name="SAPBEXHLevel2 10 3" xfId="6199" xr:uid="{604732BA-7484-4DB2-8C69-81922FFC3E57}"/>
    <cellStyle name="SAPBEXHLevel2 10 4" xfId="8957" xr:uid="{84D3FCD1-490B-4077-BA4D-A5CBF1364054}"/>
    <cellStyle name="SAPBEXHLevel2 10 5" xfId="5360" xr:uid="{6C0B1B7F-45BB-4EDD-83DA-26B097D7CECF}"/>
    <cellStyle name="SAPBEXHLevel2 10 6" xfId="13154" xr:uid="{656F072A-9FE4-4613-AC67-973040C10887}"/>
    <cellStyle name="SAPBEXHLevel2 11" xfId="1943" xr:uid="{9DA6C2A0-779B-427A-9E69-882841A2A8FA}"/>
    <cellStyle name="SAPBEXHLevel2 11 2" xfId="3257" xr:uid="{E694857C-CD4A-423D-83FD-5AE078CDD605}"/>
    <cellStyle name="SAPBEXHLevel2 11 2 2" xfId="7498" xr:uid="{48F11E17-A63A-433F-AFB1-1EC6EB68797D}"/>
    <cellStyle name="SAPBEXHLevel2 11 2 3" xfId="11407" xr:uid="{9CD1D10B-B11A-4E79-AA04-D63915090021}"/>
    <cellStyle name="SAPBEXHLevel2 11 2 4" xfId="10056" xr:uid="{103D6C62-7F4B-49F8-AF69-84EF82323FC4}"/>
    <cellStyle name="SAPBEXHLevel2 11 3" xfId="6200" xr:uid="{B6C47F92-E04B-45C1-9ED5-41F17787721C}"/>
    <cellStyle name="SAPBEXHLevel2 11 4" xfId="8958" xr:uid="{268F23F8-852F-449D-9588-92C4A6F9FE40}"/>
    <cellStyle name="SAPBEXHLevel2 11 5" xfId="5361" xr:uid="{10C8CA47-D349-44E2-82F1-57A3568A9FA3}"/>
    <cellStyle name="SAPBEXHLevel2 11 6" xfId="13155" xr:uid="{78E55737-09F4-4B01-B3FE-FA3AA4214053}"/>
    <cellStyle name="SAPBEXHLevel2 12" xfId="1944" xr:uid="{6C9F00A3-93F3-45DC-8AA6-80BEDE7AFA46}"/>
    <cellStyle name="SAPBEXHLevel2 12 2" xfId="3258" xr:uid="{F3888B45-841C-43A2-A1A9-031ED332617B}"/>
    <cellStyle name="SAPBEXHLevel2 12 2 2" xfId="7499" xr:uid="{DDE18FC8-EBD1-4ABC-AD1C-54E152C70A30}"/>
    <cellStyle name="SAPBEXHLevel2 12 2 3" xfId="11408" xr:uid="{E64A6B6B-9742-4FE0-852C-D26AD63BF0BA}"/>
    <cellStyle name="SAPBEXHLevel2 12 2 4" xfId="10055" xr:uid="{3593ACDF-93EC-4ED2-A615-2D2EA20AEAF8}"/>
    <cellStyle name="SAPBEXHLevel2 12 3" xfId="6201" xr:uid="{219B2759-7234-42DC-B871-C4BB47096E10}"/>
    <cellStyle name="SAPBEXHLevel2 12 4" xfId="8959" xr:uid="{E42CF718-3A6B-48CF-B8BD-C645404F5F89}"/>
    <cellStyle name="SAPBEXHLevel2 12 5" xfId="5362" xr:uid="{08D7227D-D9AD-44B1-9545-24FC613CEF69}"/>
    <cellStyle name="SAPBEXHLevel2 12 6" xfId="9882" xr:uid="{CECB50AF-5ED4-4D7B-B692-FC8C6EA83783}"/>
    <cellStyle name="SAPBEXHLevel2 13" xfId="1945" xr:uid="{54353B1B-4BE2-4B9B-91F6-79C634AB9EAE}"/>
    <cellStyle name="SAPBEXHLevel2 13 2" xfId="3259" xr:uid="{17F25A0F-4AC1-4A13-86E5-8BB31EC8ACE5}"/>
    <cellStyle name="SAPBEXHLevel2 13 2 2" xfId="7500" xr:uid="{D1D263DC-5FF9-4B59-BB29-673B6CEB6DA9}"/>
    <cellStyle name="SAPBEXHLevel2 13 2 3" xfId="11409" xr:uid="{7807F02A-1CED-4893-B115-09921CD53C4A}"/>
    <cellStyle name="SAPBEXHLevel2 13 2 4" xfId="10054" xr:uid="{F8CD1BC9-5166-4512-99E1-DB39A5FC5362}"/>
    <cellStyle name="SAPBEXHLevel2 13 3" xfId="6202" xr:uid="{68A1C4CB-3240-4547-B75F-96BA2DF985CC}"/>
    <cellStyle name="SAPBEXHLevel2 13 4" xfId="8960" xr:uid="{2E2336B6-6C3F-4230-8675-6ED77F5F416F}"/>
    <cellStyle name="SAPBEXHLevel2 13 5" xfId="5363" xr:uid="{BCC7E040-30FE-4400-9E26-0FE3FA95DFE7}"/>
    <cellStyle name="SAPBEXHLevel2 13 6" xfId="9880" xr:uid="{39D695B4-68CB-4ED3-9E70-BF0FA92C7ECD}"/>
    <cellStyle name="SAPBEXHLevel2 14" xfId="1946" xr:uid="{17B0FA45-5515-4E33-8093-D516655C4145}"/>
    <cellStyle name="SAPBEXHLevel2 14 2" xfId="3260" xr:uid="{5A344B01-3935-4215-9767-CA9ED3BFD218}"/>
    <cellStyle name="SAPBEXHLevel2 14 2 2" xfId="7501" xr:uid="{E5442271-8C97-4611-9E73-CBB1DD82CBC3}"/>
    <cellStyle name="SAPBEXHLevel2 14 2 3" xfId="11410" xr:uid="{38B05EFA-CBBC-427D-B107-05D27E6A08EC}"/>
    <cellStyle name="SAPBEXHLevel2 14 2 4" xfId="10053" xr:uid="{48D9D941-DA5E-4E33-82DE-5DCFC6E53149}"/>
    <cellStyle name="SAPBEXHLevel2 14 3" xfId="6203" xr:uid="{C9EC768A-A4B2-4F44-91D8-94688F9C0276}"/>
    <cellStyle name="SAPBEXHLevel2 14 4" xfId="8961" xr:uid="{1A6CFAB2-BB85-452B-A480-6C94C44677FC}"/>
    <cellStyle name="SAPBEXHLevel2 14 5" xfId="5364" xr:uid="{C6FE5B38-39B4-4749-8839-D9741424AFAD}"/>
    <cellStyle name="SAPBEXHLevel2 14 6" xfId="13152" xr:uid="{4C556A75-FF08-43FA-A644-307220406044}"/>
    <cellStyle name="SAPBEXHLevel2 15" xfId="1947" xr:uid="{5840A75D-F36C-4EDD-89D4-8E0B715ECEF4}"/>
    <cellStyle name="SAPBEXHLevel2 15 2" xfId="3261" xr:uid="{535E30A8-9D8F-4E0D-A687-C25CDE1427B2}"/>
    <cellStyle name="SAPBEXHLevel2 15 2 2" xfId="7502" xr:uid="{A8FBF280-98A9-4FA2-A556-06E6368C1568}"/>
    <cellStyle name="SAPBEXHLevel2 15 2 3" xfId="11411" xr:uid="{F591511B-7633-4339-828B-1E042A837EAD}"/>
    <cellStyle name="SAPBEXHLevel2 15 2 4" xfId="10052" xr:uid="{B49CA1F9-CB15-43B3-BD20-6BD8439FCD9A}"/>
    <cellStyle name="SAPBEXHLevel2 15 3" xfId="6204" xr:uid="{EBA9D268-9E06-45EB-BBE6-292079071972}"/>
    <cellStyle name="SAPBEXHLevel2 15 4" xfId="8962" xr:uid="{D755A14A-A32E-403E-BCBE-1C423C0B0E33}"/>
    <cellStyle name="SAPBEXHLevel2 15 5" xfId="5365" xr:uid="{7522818B-74CA-4928-AF70-09CE20B3B089}"/>
    <cellStyle name="SAPBEXHLevel2 15 6" xfId="13153" xr:uid="{46CCDBBF-C251-4A6C-BBBD-8746FD5ADB47}"/>
    <cellStyle name="SAPBEXHLevel2 16" xfId="1948" xr:uid="{E2EAEAD2-55AB-463D-B1DC-AE3315ACFFB8}"/>
    <cellStyle name="SAPBEXHLevel2 16 2" xfId="3262" xr:uid="{96951509-ED1D-47A6-BEAF-0093F5D57B99}"/>
    <cellStyle name="SAPBEXHLevel2 16 2 2" xfId="7503" xr:uid="{53E98637-5BF0-4685-BDC8-9DB42DBFD77C}"/>
    <cellStyle name="SAPBEXHLevel2 16 2 3" xfId="11412" xr:uid="{00ED9826-CCF3-4247-93C9-068325C2CC62}"/>
    <cellStyle name="SAPBEXHLevel2 16 2 4" xfId="10051" xr:uid="{82AF62FC-623F-429F-B1BD-5ED856419721}"/>
    <cellStyle name="SAPBEXHLevel2 16 3" xfId="6205" xr:uid="{73CB08D3-4FFC-4ECF-B69B-5009FBE4F298}"/>
    <cellStyle name="SAPBEXHLevel2 16 4" xfId="8963" xr:uid="{3394015E-C9C0-4F54-812F-C24FD28F5620}"/>
    <cellStyle name="SAPBEXHLevel2 16 5" xfId="5366" xr:uid="{55236A4D-4FE8-4429-8CBD-C533570C25B8}"/>
    <cellStyle name="SAPBEXHLevel2 16 6" xfId="9881" xr:uid="{46012F3A-1F13-44FA-87C8-B36393DE7569}"/>
    <cellStyle name="SAPBEXHLevel2 17" xfId="1949" xr:uid="{2AFCCB98-D12D-4D87-88AF-CE1F7FC6445D}"/>
    <cellStyle name="SAPBEXHLevel2 17 2" xfId="3263" xr:uid="{8D3E7B0E-B26E-42A7-A526-514D413F116E}"/>
    <cellStyle name="SAPBEXHLevel2 17 2 2" xfId="7504" xr:uid="{EDD6A6BC-40C5-4F7E-91FE-96A37C8E284C}"/>
    <cellStyle name="SAPBEXHLevel2 17 2 3" xfId="11413" xr:uid="{FCE1C640-3D76-4C86-843D-4CCE2A40E4D6}"/>
    <cellStyle name="SAPBEXHLevel2 17 2 4" xfId="10050" xr:uid="{183FFAAB-BBEC-4ED1-868E-4F254687C5E1}"/>
    <cellStyle name="SAPBEXHLevel2 17 3" xfId="6206" xr:uid="{34F7E399-87E2-4E75-A14B-78A2C91348BD}"/>
    <cellStyle name="SAPBEXHLevel2 17 4" xfId="8964" xr:uid="{555464B0-F60F-40A5-B946-7274C62BAB8B}"/>
    <cellStyle name="SAPBEXHLevel2 17 5" xfId="5367" xr:uid="{1FD98CD5-E23E-46A4-BD92-F9F6F924563B}"/>
    <cellStyle name="SAPBEXHLevel2 17 6" xfId="9878" xr:uid="{A6872B20-187F-4790-9B96-4BD2DFE24309}"/>
    <cellStyle name="SAPBEXHLevel2 18" xfId="1950" xr:uid="{AA772C78-A3CB-445E-91C2-1F15718A27EE}"/>
    <cellStyle name="SAPBEXHLevel2 18 2" xfId="3264" xr:uid="{8B37384D-F096-4C82-A381-AB0F772155C3}"/>
    <cellStyle name="SAPBEXHLevel2 18 2 2" xfId="7505" xr:uid="{9E646147-17DC-4BD0-8543-7391AE7739DF}"/>
    <cellStyle name="SAPBEXHLevel2 18 2 3" xfId="11414" xr:uid="{B85F8F2A-32C0-4C63-90B2-E2C7A12B9CE3}"/>
    <cellStyle name="SAPBEXHLevel2 18 2 4" xfId="10049" xr:uid="{0972ABF7-41AC-42F4-949D-811DA1C1290A}"/>
    <cellStyle name="SAPBEXHLevel2 18 3" xfId="6207" xr:uid="{77C6F50B-6B04-4525-8A68-76009ADA3CD2}"/>
    <cellStyle name="SAPBEXHLevel2 18 4" xfId="8965" xr:uid="{C89C1B99-DF28-4D67-9EFA-87B726CDBEAC}"/>
    <cellStyle name="SAPBEXHLevel2 18 5" xfId="8025" xr:uid="{197DADC1-BA1A-45AF-9475-26D465F465D7}"/>
    <cellStyle name="SAPBEXHLevel2 18 6" xfId="13900" xr:uid="{ACC67467-65FC-4A92-9B9E-F87D8F221BF6}"/>
    <cellStyle name="SAPBEXHLevel2 19" xfId="1951" xr:uid="{C381DBE3-1F8F-4C15-B766-CA51808C22FF}"/>
    <cellStyle name="SAPBEXHLevel2 19 2" xfId="3265" xr:uid="{12B1D3CE-74F8-432C-AF0E-BF3E29719E7E}"/>
    <cellStyle name="SAPBEXHLevel2 19 2 2" xfId="7506" xr:uid="{03E20D0E-081E-4FCD-B23B-20045B99041C}"/>
    <cellStyle name="SAPBEXHLevel2 19 2 3" xfId="11415" xr:uid="{E51C63ED-A6EE-46DB-AE40-D4997241DB85}"/>
    <cellStyle name="SAPBEXHLevel2 19 2 4" xfId="10048" xr:uid="{430FE691-4BFE-4436-AA90-43A9722BD0C7}"/>
    <cellStyle name="SAPBEXHLevel2 19 3" xfId="6208" xr:uid="{36590C1B-00EB-456D-9EF9-D3361FA0082C}"/>
    <cellStyle name="SAPBEXHLevel2 19 4" xfId="8966" xr:uid="{824EA32D-7194-47C5-BE30-E2C078683F5B}"/>
    <cellStyle name="SAPBEXHLevel2 19 5" xfId="10746" xr:uid="{7A1CAAA1-0324-409A-9B3D-C271542393F5}"/>
    <cellStyle name="SAPBEXHLevel2 19 6" xfId="13899" xr:uid="{E1512A42-2BC7-4597-88D7-5A6C70269692}"/>
    <cellStyle name="SAPBEXHLevel2 2" xfId="181" xr:uid="{CA05E4C8-C141-445A-A704-203DF70718FA}"/>
    <cellStyle name="SAPBEXHLevel2 2 10" xfId="1952" xr:uid="{622D07C3-4F7A-4272-BA38-F89C677DEEDD}"/>
    <cellStyle name="SAPBEXHLevel2 2 10 2" xfId="3266" xr:uid="{AF286FD9-26B7-43FD-85C6-D0197F678ED9}"/>
    <cellStyle name="SAPBEXHLevel2 2 10 2 2" xfId="7507" xr:uid="{8B5C7D5C-7137-42B5-A95D-ADB640952193}"/>
    <cellStyle name="SAPBEXHLevel2 2 10 2 3" xfId="11416" xr:uid="{A6A618F9-2707-43E3-8713-D772B70BBB3C}"/>
    <cellStyle name="SAPBEXHLevel2 2 10 2 4" xfId="13789" xr:uid="{F044E7EC-E015-49A5-BCBB-F3EB83BECC81}"/>
    <cellStyle name="SAPBEXHLevel2 2 10 3" xfId="6209" xr:uid="{DDECA2EF-706F-47CA-A2BF-F889F2E61BE0}"/>
    <cellStyle name="SAPBEXHLevel2 2 10 4" xfId="8967" xr:uid="{F412291F-D900-4E53-AAA2-56D9C76BB344}"/>
    <cellStyle name="SAPBEXHLevel2 2 10 5" xfId="8299" xr:uid="{79DD2845-316F-4D96-9B74-DA629A221556}"/>
    <cellStyle name="SAPBEXHLevel2 2 10 6" xfId="13898" xr:uid="{D10040AC-E333-4E41-9D61-204519A88D38}"/>
    <cellStyle name="SAPBEXHLevel2 2 11" xfId="1953" xr:uid="{28C78DDE-1B09-42AC-921B-057AE7192C53}"/>
    <cellStyle name="SAPBEXHLevel2 2 11 2" xfId="3267" xr:uid="{045430A3-21AB-4D45-86B9-5B2ABF5F98FF}"/>
    <cellStyle name="SAPBEXHLevel2 2 11 2 2" xfId="7508" xr:uid="{5CB71245-2714-46EF-88F9-154F9E8CAB56}"/>
    <cellStyle name="SAPBEXHLevel2 2 11 2 3" xfId="11417" xr:uid="{69EB5365-BE62-4920-A78D-368D827E2290}"/>
    <cellStyle name="SAPBEXHLevel2 2 11 2 4" xfId="9466" xr:uid="{44CA8770-C539-4AAA-A190-378C4AB87144}"/>
    <cellStyle name="SAPBEXHLevel2 2 11 3" xfId="6210" xr:uid="{D041F48A-1ED0-4B56-A3DA-F7CCB4B46FDD}"/>
    <cellStyle name="SAPBEXHLevel2 2 11 4" xfId="8968" xr:uid="{1485DA68-6129-4578-B55F-BF2031FE3E85}"/>
    <cellStyle name="SAPBEXHLevel2 2 11 5" xfId="5368" xr:uid="{BE55CFBF-0398-406B-9C5F-990789EB6A2D}"/>
    <cellStyle name="SAPBEXHLevel2 2 11 6" xfId="13897" xr:uid="{0FDA1B95-73C5-4F0A-909E-51BBE785AC7D}"/>
    <cellStyle name="SAPBEXHLevel2 2 12" xfId="1954" xr:uid="{2095BDC1-1278-45D7-8420-77AA87D3F4DB}"/>
    <cellStyle name="SAPBEXHLevel2 2 12 2" xfId="3268" xr:uid="{7679E750-1D41-42AA-8F59-5E07C204D2AD}"/>
    <cellStyle name="SAPBEXHLevel2 2 12 2 2" xfId="7509" xr:uid="{19B9A072-97EC-48A6-9DB4-DAEAFEDF9C31}"/>
    <cellStyle name="SAPBEXHLevel2 2 12 2 3" xfId="11418" xr:uid="{39B19F7C-9A2A-430D-9D61-935C36F3B31B}"/>
    <cellStyle name="SAPBEXHLevel2 2 12 2 4" xfId="12276" xr:uid="{15C7AE95-6F0C-4EC8-A393-4057AEBEA6AF}"/>
    <cellStyle name="SAPBEXHLevel2 2 12 3" xfId="6211" xr:uid="{28E83377-87F9-4215-A822-213AEE487378}"/>
    <cellStyle name="SAPBEXHLevel2 2 12 4" xfId="8969" xr:uid="{DE2C8222-A551-4A2F-A891-2C0482025416}"/>
    <cellStyle name="SAPBEXHLevel2 2 12 5" xfId="5369" xr:uid="{675BBA22-2E9F-46E3-BA04-551FABB702F8}"/>
    <cellStyle name="SAPBEXHLevel2 2 12 6" xfId="13896" xr:uid="{AEB90EE1-8817-4E7C-8C61-2D3EBAE0E73E}"/>
    <cellStyle name="SAPBEXHLevel2 2 13" xfId="1955" xr:uid="{E2B3F57C-7D60-4067-857C-EF8BE9A15345}"/>
    <cellStyle name="SAPBEXHLevel2 2 13 2" xfId="3269" xr:uid="{8CFA8BAE-D92A-4663-A8DB-4ECA8E6C77BA}"/>
    <cellStyle name="SAPBEXHLevel2 2 13 2 2" xfId="7510" xr:uid="{47AFABB8-0EA7-4648-B898-25F81C4B0487}"/>
    <cellStyle name="SAPBEXHLevel2 2 13 2 3" xfId="11419" xr:uid="{66E8A6F1-FD08-4176-AD58-4D2794090818}"/>
    <cellStyle name="SAPBEXHLevel2 2 13 2 4" xfId="12880" xr:uid="{04440175-8AE6-4A8B-AFAD-6BD50C167141}"/>
    <cellStyle name="SAPBEXHLevel2 2 13 3" xfId="6212" xr:uid="{542764D3-9EE9-47C0-97D6-AB8F04B4E716}"/>
    <cellStyle name="SAPBEXHLevel2 2 13 4" xfId="8970" xr:uid="{F0A4FC9E-2182-44A4-A9FF-AABC50A0EE01}"/>
    <cellStyle name="SAPBEXHLevel2 2 13 5" xfId="5370" xr:uid="{7D6D4567-3A7C-41AD-BD7D-CD18318D59A3}"/>
    <cellStyle name="SAPBEXHLevel2 2 13 6" xfId="13895" xr:uid="{160149BA-3EB6-4714-9982-9022AC12D7D0}"/>
    <cellStyle name="SAPBEXHLevel2 2 14" xfId="1956" xr:uid="{ED896670-A854-4726-8DF9-EA15A8633DE2}"/>
    <cellStyle name="SAPBEXHLevel2 2 14 2" xfId="3270" xr:uid="{9F45D636-A8EF-4912-A5FF-AACF61B8991F}"/>
    <cellStyle name="SAPBEXHLevel2 2 14 2 2" xfId="7511" xr:uid="{1C4C6725-F077-4130-8DC1-D9C40A5E7CF9}"/>
    <cellStyle name="SAPBEXHLevel2 2 14 2 3" xfId="11420" xr:uid="{E33D1B39-0272-41EE-83CF-E0B6DF5306C4}"/>
    <cellStyle name="SAPBEXHLevel2 2 14 2 4" xfId="13946" xr:uid="{1BF555CF-6A40-46D5-A0DD-F898EC98206C}"/>
    <cellStyle name="SAPBEXHLevel2 2 14 3" xfId="6213" xr:uid="{678D4BEF-79F9-44DA-B43A-25B4193B03DC}"/>
    <cellStyle name="SAPBEXHLevel2 2 14 4" xfId="8971" xr:uid="{A34E617F-B12E-42F6-8665-3248AE625520}"/>
    <cellStyle name="SAPBEXHLevel2 2 14 5" xfId="5371" xr:uid="{6E711427-FC22-4547-A74B-96C687DC79BD}"/>
    <cellStyle name="SAPBEXHLevel2 2 14 6" xfId="13894" xr:uid="{AA7691EB-1651-4586-86E2-C0B5DD5E5F43}"/>
    <cellStyle name="SAPBEXHLevel2 2 15" xfId="1957" xr:uid="{B934B405-BC9D-4473-8EDF-7FDEAAFE5C42}"/>
    <cellStyle name="SAPBEXHLevel2 2 15 2" xfId="3271" xr:uid="{3BF8B065-5D41-4BF1-8469-8A30201E114D}"/>
    <cellStyle name="SAPBEXHLevel2 2 15 2 2" xfId="7512" xr:uid="{08C86504-E7C6-4241-BDC4-FB0329436A6D}"/>
    <cellStyle name="SAPBEXHLevel2 2 15 2 3" xfId="11421" xr:uid="{0D76CFCD-A492-44D5-A62D-7B215B0CCED9}"/>
    <cellStyle name="SAPBEXHLevel2 2 15 2 4" xfId="13788" xr:uid="{56BAAB92-4661-4BD5-9FAF-CFE8E6ED9CC3}"/>
    <cellStyle name="SAPBEXHLevel2 2 15 3" xfId="6214" xr:uid="{6A32C468-3575-4394-9AA4-04EE153AD267}"/>
    <cellStyle name="SAPBEXHLevel2 2 15 4" xfId="8972" xr:uid="{F8A592E7-42C8-4FA2-9314-87DA677933F2}"/>
    <cellStyle name="SAPBEXHLevel2 2 15 5" xfId="5372" xr:uid="{E18E6300-8A07-4F26-9D1E-D6663E7E4B54}"/>
    <cellStyle name="SAPBEXHLevel2 2 15 6" xfId="12838" xr:uid="{7D1EAD18-B615-485D-B0E5-34064825A182}"/>
    <cellStyle name="SAPBEXHLevel2 2 16" xfId="2435" xr:uid="{410B0121-B07C-4474-9BD6-417532476DF6}"/>
    <cellStyle name="SAPBEXHLevel2 2 16 2" xfId="6676" xr:uid="{471B5EF5-3BD8-44FE-9522-E29DE0A58EE4}"/>
    <cellStyle name="SAPBEXHLevel2 2 16 3" xfId="9417" xr:uid="{790C8894-C44D-42B3-906C-BA4992E84E8E}"/>
    <cellStyle name="SAPBEXHLevel2 2 16 4" xfId="5413" xr:uid="{1D97CC9C-C756-4105-AD63-790E4216403D}"/>
    <cellStyle name="SAPBEXHLevel2 2 16 5" xfId="10277" xr:uid="{DF8D9381-9CE3-4810-948F-C8E5A41620B9}"/>
    <cellStyle name="SAPBEXHLevel2 2 17" xfId="4503" xr:uid="{C02F9B2B-C928-466D-A492-AB5EE42FD9A7}"/>
    <cellStyle name="SAPBEXHLevel2 2 18" xfId="5075" xr:uid="{221E506D-E865-4DFD-9DEF-7D4A1E6E9592}"/>
    <cellStyle name="SAPBEXHLevel2 2 19" xfId="10315" xr:uid="{7B0F09D5-D2C4-4BB0-9878-7D182D2E8A66}"/>
    <cellStyle name="SAPBEXHLevel2 2 2" xfId="1958" xr:uid="{649FDEEA-96D7-421B-ACA2-4765268E7C30}"/>
    <cellStyle name="SAPBEXHLevel2 2 2 2" xfId="3715" xr:uid="{43EFA316-6408-403F-A27A-57A924BA3676}"/>
    <cellStyle name="SAPBEXHLevel2 2 2 2 2" xfId="7956" xr:uid="{B657FC4F-8820-4D7F-9631-A442D573F936}"/>
    <cellStyle name="SAPBEXHLevel2 2 2 2 3" xfId="11860" xr:uid="{67DE628F-B603-42F6-9DDE-F50AEA70F407}"/>
    <cellStyle name="SAPBEXHLevel2 2 2 2 4" xfId="13589" xr:uid="{82EB4005-7359-4A6F-BC2F-6DBF847699AC}"/>
    <cellStyle name="SAPBEXHLevel2 2 2 3" xfId="3714" xr:uid="{5B7BF991-5965-4F05-8757-B20AB63E51D5}"/>
    <cellStyle name="SAPBEXHLevel2 2 2 3 2" xfId="7955" xr:uid="{7068FA0E-7DBD-4EBF-BB63-E2BA5FB22962}"/>
    <cellStyle name="SAPBEXHLevel2 2 2 3 3" xfId="11859" xr:uid="{F4A66EFD-1F6E-4879-9862-AFD81354FCA1}"/>
    <cellStyle name="SAPBEXHLevel2 2 2 3 4" xfId="13590" xr:uid="{CED743D9-EF7F-40E1-AD29-D20B3C6E55D2}"/>
    <cellStyle name="SAPBEXHLevel2 2 2 4" xfId="3272" xr:uid="{6C97EC70-7F3D-4158-9B55-7049B5A28A53}"/>
    <cellStyle name="SAPBEXHLevel2 2 2 4 2" xfId="7513" xr:uid="{DD0180E5-0EAC-4593-B2D6-13F407029422}"/>
    <cellStyle name="SAPBEXHLevel2 2 2 4 3" xfId="11422" xr:uid="{6E4B4550-31B1-43CE-894B-7101370FB3FA}"/>
    <cellStyle name="SAPBEXHLevel2 2 2 4 4" xfId="10047" xr:uid="{ABB857DE-7003-4118-B5BF-0A1E280590DF}"/>
    <cellStyle name="SAPBEXHLevel2 2 2 5" xfId="6215" xr:uid="{F9709F72-9F24-4858-86A0-FAC335EB6229}"/>
    <cellStyle name="SAPBEXHLevel2 2 2 6" xfId="8973" xr:uid="{CE89748F-52FB-437B-9086-AFF46F8C1A8B}"/>
    <cellStyle name="SAPBEXHLevel2 2 2 7" xfId="4415" xr:uid="{50CD97F2-D026-4419-A61F-C5BFCCF5C82F}"/>
    <cellStyle name="SAPBEXHLevel2 2 2 8" xfId="13892" xr:uid="{7A6FCD1F-14A5-44E8-AB59-5DB23CBEA8E5}"/>
    <cellStyle name="SAPBEXHLevel2 2 20" xfId="12753" xr:uid="{EBB40302-8B08-4EB7-B8BA-61EB62ACACDE}"/>
    <cellStyle name="SAPBEXHLevel2 2 3" xfId="1959" xr:uid="{331508C0-0323-4A98-B7D7-641794B221DB}"/>
    <cellStyle name="SAPBEXHLevel2 2 3 2" xfId="3273" xr:uid="{3E3EB741-9B70-46BF-BB1A-415468BF1A77}"/>
    <cellStyle name="SAPBEXHLevel2 2 3 2 2" xfId="7514" xr:uid="{BD6EA91E-4080-421B-AE22-E4FF3C73AC54}"/>
    <cellStyle name="SAPBEXHLevel2 2 3 2 3" xfId="11423" xr:uid="{B0B5DDEE-13F7-41E5-A4A1-2E6C7BBAD3DC}"/>
    <cellStyle name="SAPBEXHLevel2 2 3 2 4" xfId="12811" xr:uid="{FB8216C1-0F03-43DF-AC0A-104CABC93DC8}"/>
    <cellStyle name="SAPBEXHLevel2 2 3 3" xfId="6216" xr:uid="{461F23B2-7A45-4A54-B345-9A59B5FA35F3}"/>
    <cellStyle name="SAPBEXHLevel2 2 3 4" xfId="8974" xr:uid="{A0868B76-94B5-429E-8E8B-7BBD081CA2B4}"/>
    <cellStyle name="SAPBEXHLevel2 2 3 5" xfId="8402" xr:uid="{DECC50C9-1EE2-4F75-BA0C-E6AFFC491F0D}"/>
    <cellStyle name="SAPBEXHLevel2 2 3 6" xfId="13893" xr:uid="{96D6F99B-88ED-42FD-BF83-412C218E168B}"/>
    <cellStyle name="SAPBEXHLevel2 2 4" xfId="1960" xr:uid="{C171EC72-8BAB-411B-823A-ADF8415F1EDC}"/>
    <cellStyle name="SAPBEXHLevel2 2 4 2" xfId="3274" xr:uid="{13C5D310-E122-46C0-8973-53A71791A41C}"/>
    <cellStyle name="SAPBEXHLevel2 2 4 2 2" xfId="7515" xr:uid="{F59D1D47-DA3C-4F8A-82C2-228839EA30D4}"/>
    <cellStyle name="SAPBEXHLevel2 2 4 2 3" xfId="11424" xr:uid="{4A6466CD-9823-4754-AECE-53D01351A8B7}"/>
    <cellStyle name="SAPBEXHLevel2 2 4 2 4" xfId="10339" xr:uid="{1DC37668-177F-4204-B090-E3C05AC1C884}"/>
    <cellStyle name="SAPBEXHLevel2 2 4 3" xfId="6217" xr:uid="{3EE4F1DA-3E42-48CE-BD52-5ECEE1F5525C}"/>
    <cellStyle name="SAPBEXHLevel2 2 4 4" xfId="8975" xr:uid="{6DD17556-15C3-4F76-B9D9-0986951AE94F}"/>
    <cellStyle name="SAPBEXHLevel2 2 4 5" xfId="4416" xr:uid="{82BC7884-1A51-406D-BA82-77C05AA35F62}"/>
    <cellStyle name="SAPBEXHLevel2 2 4 6" xfId="9923" xr:uid="{4B3A343B-FD4E-44C8-AF0C-1274E8978567}"/>
    <cellStyle name="SAPBEXHLevel2 2 5" xfId="1961" xr:uid="{2EDD0508-74F3-4E88-8460-C0250C6F66FE}"/>
    <cellStyle name="SAPBEXHLevel2 2 5 2" xfId="3275" xr:uid="{26781BE0-3D78-4AEB-90AB-32FE56B49693}"/>
    <cellStyle name="SAPBEXHLevel2 2 5 2 2" xfId="7516" xr:uid="{D796C0DC-87DD-4802-ABEB-04432FD2E257}"/>
    <cellStyle name="SAPBEXHLevel2 2 5 2 3" xfId="11425" xr:uid="{7ADD1514-B861-4D9E-A8DC-29506E53CED9}"/>
    <cellStyle name="SAPBEXHLevel2 2 5 2 4" xfId="13787" xr:uid="{025B70A0-8EA7-41A7-A15E-ED8F66E2A420}"/>
    <cellStyle name="SAPBEXHLevel2 2 5 3" xfId="6218" xr:uid="{DBF0B7BE-9F57-4493-9B52-B0D48FCA7DC2}"/>
    <cellStyle name="SAPBEXHLevel2 2 5 4" xfId="8976" xr:uid="{C3A5BB33-54E5-4892-8ADF-E38FE9F773B7}"/>
    <cellStyle name="SAPBEXHLevel2 2 5 5" xfId="4417" xr:uid="{F9830189-37BD-4113-8142-06CE73715E22}"/>
    <cellStyle name="SAPBEXHLevel2 2 5 6" xfId="12837" xr:uid="{404A75EB-CF7E-44F1-B83B-2062BBEEA3F6}"/>
    <cellStyle name="SAPBEXHLevel2 2 6" xfId="1962" xr:uid="{93F5B67F-0302-4A89-9355-3841AC973926}"/>
    <cellStyle name="SAPBEXHLevel2 2 6 2" xfId="3276" xr:uid="{089E725A-84AD-4366-92B6-3EDA3DBB9BD5}"/>
    <cellStyle name="SAPBEXHLevel2 2 6 2 2" xfId="7517" xr:uid="{E658520B-14D1-4A87-BED2-FC5F001378CC}"/>
    <cellStyle name="SAPBEXHLevel2 2 6 2 3" xfId="11426" xr:uid="{72305067-5896-429A-98B9-BB2E97FC488E}"/>
    <cellStyle name="SAPBEXHLevel2 2 6 2 4" xfId="10046" xr:uid="{DBF49A5E-A3C2-4D0A-BA45-70898759BBBD}"/>
    <cellStyle name="SAPBEXHLevel2 2 6 3" xfId="6219" xr:uid="{482DCABC-B276-41CE-96BA-36D0CFFA9314}"/>
    <cellStyle name="SAPBEXHLevel2 2 6 4" xfId="8977" xr:uid="{B6F1607D-ABA8-424A-9E43-77CD4A7B1D4C}"/>
    <cellStyle name="SAPBEXHLevel2 2 6 5" xfId="5373" xr:uid="{F8263824-09B2-4413-99BB-08C0BE12CCDC}"/>
    <cellStyle name="SAPBEXHLevel2 2 6 6" xfId="13535" xr:uid="{EB6C71FE-4400-483E-833A-9C5F99E16B97}"/>
    <cellStyle name="SAPBEXHLevel2 2 7" xfId="1963" xr:uid="{775EDDEE-8BF2-4A2B-894E-05C4FDD7EBF8}"/>
    <cellStyle name="SAPBEXHLevel2 2 7 2" xfId="3277" xr:uid="{15A6553D-DE40-467F-85CC-31A06F1F7EA5}"/>
    <cellStyle name="SAPBEXHLevel2 2 7 2 2" xfId="7518" xr:uid="{DED20244-F0D1-4874-ADBD-5958214C1C98}"/>
    <cellStyle name="SAPBEXHLevel2 2 7 2 3" xfId="11427" xr:uid="{31E2A838-4F04-4ECF-B5D8-7CE47290E7FD}"/>
    <cellStyle name="SAPBEXHLevel2 2 7 2 4" xfId="11837" xr:uid="{3DDFD26A-D994-48FF-97C2-ADAD26B0E102}"/>
    <cellStyle name="SAPBEXHLevel2 2 7 3" xfId="6220" xr:uid="{0ECA5057-E0C8-4128-9F5A-35F94FBB95E3}"/>
    <cellStyle name="SAPBEXHLevel2 2 7 4" xfId="8978" xr:uid="{73DB2577-ECA3-4E36-8735-438AAACB741C}"/>
    <cellStyle name="SAPBEXHLevel2 2 7 5" xfId="4908" xr:uid="{ECCF0928-E4EC-48E4-A575-C0CBA98F93BE}"/>
    <cellStyle name="SAPBEXHLevel2 2 7 6" xfId="13536" xr:uid="{F5421C87-DFB6-4690-AE20-F4F421894DC0}"/>
    <cellStyle name="SAPBEXHLevel2 2 8" xfId="1964" xr:uid="{0B389C0D-0535-4373-A9F8-E60876ED3D84}"/>
    <cellStyle name="SAPBEXHLevel2 2 8 2" xfId="3278" xr:uid="{09952772-5BBE-4661-A0B8-121980C09F92}"/>
    <cellStyle name="SAPBEXHLevel2 2 8 2 2" xfId="7519" xr:uid="{3E6744AF-DCA0-4E69-A95E-25FAC3A011BC}"/>
    <cellStyle name="SAPBEXHLevel2 2 8 2 3" xfId="11428" xr:uid="{A525FC56-9731-4EF8-8330-17D6A6CEF271}"/>
    <cellStyle name="SAPBEXHLevel2 2 8 2 4" xfId="13786" xr:uid="{EA886997-C686-42B1-B61A-9277352401EA}"/>
    <cellStyle name="SAPBEXHLevel2 2 8 3" xfId="6221" xr:uid="{C0CA3BC0-CF03-43F8-B893-D726E5220D6C}"/>
    <cellStyle name="SAPBEXHLevel2 2 8 4" xfId="8979" xr:uid="{14A9774F-41CC-4580-BDCE-7ED7D3E7ECC9}"/>
    <cellStyle name="SAPBEXHLevel2 2 8 5" xfId="8300" xr:uid="{1DD8F80C-9782-4D33-8971-9A68C12354B9}"/>
    <cellStyle name="SAPBEXHLevel2 2 8 6" xfId="9924" xr:uid="{54FC170E-55A0-4FE6-BD40-7DD5D4564E38}"/>
    <cellStyle name="SAPBEXHLevel2 2 9" xfId="1965" xr:uid="{B873F45C-276E-4312-A84C-C2869E85FE5E}"/>
    <cellStyle name="SAPBEXHLevel2 2 9 2" xfId="3279" xr:uid="{902D6823-4ABE-4F8E-92A6-C9AC0C3FC458}"/>
    <cellStyle name="SAPBEXHLevel2 2 9 2 2" xfId="7520" xr:uid="{1CBFB6FC-AB9D-492F-9104-3E6C5D7DA5E8}"/>
    <cellStyle name="SAPBEXHLevel2 2 9 2 3" xfId="11429" xr:uid="{60AA53B3-8979-45BC-A1DA-A27DCBA1C52C}"/>
    <cellStyle name="SAPBEXHLevel2 2 9 2 4" xfId="11905" xr:uid="{45067FE2-695C-416B-A7DB-ADD187316D67}"/>
    <cellStyle name="SAPBEXHLevel2 2 9 3" xfId="6222" xr:uid="{2A0D7838-3BCA-4447-8839-1E777CAE4EB6}"/>
    <cellStyle name="SAPBEXHLevel2 2 9 4" xfId="8980" xr:uid="{1F0E1E6C-9749-49E5-8262-965C7C1ACC34}"/>
    <cellStyle name="SAPBEXHLevel2 2 9 5" xfId="5374" xr:uid="{92D0A90F-C958-4106-9DDA-E7ED91FB5EDD}"/>
    <cellStyle name="SAPBEXHLevel2 2 9 6" xfId="12836" xr:uid="{9966C899-CFED-4295-9DFE-0B7B3B3F13E1}"/>
    <cellStyle name="SAPBEXHLevel2 20" xfId="2494" xr:uid="{4656D1A0-40CD-4BFD-BA81-C12B34531550}"/>
    <cellStyle name="SAPBEXHLevel2 20 2" xfId="6735" xr:uid="{D7710072-FD6D-4685-AD19-52C66E9C9DFB}"/>
    <cellStyle name="SAPBEXHLevel2 20 3" xfId="4919" xr:uid="{334FC141-7BB2-405D-A565-7FF2B201BBAA}"/>
    <cellStyle name="SAPBEXHLevel2 20 4" xfId="13837" xr:uid="{F9E75571-FD6E-4EF7-9562-DA29A4B6531A}"/>
    <cellStyle name="SAPBEXHLevel2 21" xfId="4502" xr:uid="{730A1533-EC32-4E4F-9B1A-5A2BCE86F7D7}"/>
    <cellStyle name="SAPBEXHLevel2 22" xfId="5076" xr:uid="{96FC2C70-3838-4A1C-9F0B-3ABAA89D85FE}"/>
    <cellStyle name="SAPBEXHLevel2 23" xfId="10316" xr:uid="{65BE75FB-7245-430A-8980-48A76BEB0F89}"/>
    <cellStyle name="SAPBEXHLevel2 24" xfId="13919" xr:uid="{AC8EC66A-6D8F-4280-8EDB-91F22ADCB406}"/>
    <cellStyle name="SAPBEXHLevel2 3" xfId="182" xr:uid="{E1C8BC78-49DF-4C25-9E4A-FFA7FE3831D4}"/>
    <cellStyle name="SAPBEXHLevel2 3 10" xfId="1966" xr:uid="{F1CB3C4D-5BBB-48F0-A757-5E29CD82FF68}"/>
    <cellStyle name="SAPBEXHLevel2 3 10 2" xfId="3280" xr:uid="{887D43DC-D787-4B7B-80C4-0E3A959F33A1}"/>
    <cellStyle name="SAPBEXHLevel2 3 10 2 2" xfId="7521" xr:uid="{A3971A01-86D3-4823-BF6D-EA68A39C496A}"/>
    <cellStyle name="SAPBEXHLevel2 3 10 2 3" xfId="11430" xr:uid="{FB52101A-1A9D-406B-8C5E-918C8264C1B6}"/>
    <cellStyle name="SAPBEXHLevel2 3 10 2 4" xfId="12277" xr:uid="{974CBE2B-EE50-41AC-A669-D30B80AEFDD2}"/>
    <cellStyle name="SAPBEXHLevel2 3 10 3" xfId="6223" xr:uid="{12075A19-B0E3-43DE-864D-B5CC3CF8AED9}"/>
    <cellStyle name="SAPBEXHLevel2 3 10 4" xfId="8981" xr:uid="{3AEBA681-E603-42E9-9DA3-A92B5FDB15D2}"/>
    <cellStyle name="SAPBEXHLevel2 3 10 5" xfId="6623" xr:uid="{50524073-772B-4DF7-AA0C-36445DB3EA36}"/>
    <cellStyle name="SAPBEXHLevel2 3 10 6" xfId="9921" xr:uid="{20BD71CC-D5A2-47F2-A40C-9CE6DA5A9CBE}"/>
    <cellStyle name="SAPBEXHLevel2 3 11" xfId="1967" xr:uid="{8F41CCF2-0877-4F4D-B657-8A838CCF9BBC}"/>
    <cellStyle name="SAPBEXHLevel2 3 11 2" xfId="3281" xr:uid="{72162BDE-EF76-421D-A148-95D4E8520637}"/>
    <cellStyle name="SAPBEXHLevel2 3 11 2 2" xfId="7522" xr:uid="{D0B6A13C-4C76-4499-92A1-148706408A9B}"/>
    <cellStyle name="SAPBEXHLevel2 3 11 2 3" xfId="11431" xr:uid="{382C5E50-26EC-4A34-81DA-B06D5BCD3CDC}"/>
    <cellStyle name="SAPBEXHLevel2 3 11 2 4" xfId="10410" xr:uid="{9BFF5D26-0E56-4522-A19C-8B3A7B546ABA}"/>
    <cellStyle name="SAPBEXHLevel2 3 11 3" xfId="6224" xr:uid="{11EAA07F-39DD-43DE-B1F3-56EAB3F80C7C}"/>
    <cellStyle name="SAPBEXHLevel2 3 11 4" xfId="8982" xr:uid="{9918F730-D547-425E-8A26-2450A91F2AB1}"/>
    <cellStyle name="SAPBEXHLevel2 3 11 5" xfId="4469" xr:uid="{36C537D9-5C8C-4EF9-BFDC-52756D1346D3}"/>
    <cellStyle name="SAPBEXHLevel2 3 11 6" xfId="13891" xr:uid="{626E397D-8CA9-434F-8812-3634C8A5DA7B}"/>
    <cellStyle name="SAPBEXHLevel2 3 12" xfId="1968" xr:uid="{9AC8F76D-A08A-4247-BE30-E955AF49C1DE}"/>
    <cellStyle name="SAPBEXHLevel2 3 12 2" xfId="3282" xr:uid="{3390C9F4-ECCC-4A4E-9E8C-563235225CD3}"/>
    <cellStyle name="SAPBEXHLevel2 3 12 2 2" xfId="7523" xr:uid="{DD8BD71B-062C-43CA-B060-10379665A5BF}"/>
    <cellStyle name="SAPBEXHLevel2 3 12 2 3" xfId="11432" xr:uid="{C92F5215-BA90-4878-911A-C79A770A686A}"/>
    <cellStyle name="SAPBEXHLevel2 3 12 2 4" xfId="10045" xr:uid="{4B4194BE-0C23-4427-9605-137A77537AA7}"/>
    <cellStyle name="SAPBEXHLevel2 3 12 3" xfId="6225" xr:uid="{DF0B41E8-B733-4A2B-8C18-2422D3077006}"/>
    <cellStyle name="SAPBEXHLevel2 3 12 4" xfId="8983" xr:uid="{1732A4C9-73C0-4C69-AAF1-9E2592C6D0F1}"/>
    <cellStyle name="SAPBEXHLevel2 3 12 5" xfId="9395" xr:uid="{2ACB189D-9FE2-4D24-BD10-4728839C0AD4}"/>
    <cellStyle name="SAPBEXHLevel2 3 12 6" xfId="13890" xr:uid="{999F81A0-32F7-4B98-8AF3-02C1CC0D8AEE}"/>
    <cellStyle name="SAPBEXHLevel2 3 13" xfId="1969" xr:uid="{9AC0BBBF-5A61-42A3-8C23-45B4834B5D1E}"/>
    <cellStyle name="SAPBEXHLevel2 3 13 2" xfId="3283" xr:uid="{CB9AC877-2854-4BB4-8ED9-8AE588E5E560}"/>
    <cellStyle name="SAPBEXHLevel2 3 13 2 2" xfId="7524" xr:uid="{E923F2B2-0C76-4B3E-9F9B-09EE1B540639}"/>
    <cellStyle name="SAPBEXHLevel2 3 13 2 3" xfId="11433" xr:uid="{B15659BE-46EB-473E-A656-A7436C4828EE}"/>
    <cellStyle name="SAPBEXHLevel2 3 13 2 4" xfId="11906" xr:uid="{651F33AC-A832-4BEA-B37D-B872AACEB41D}"/>
    <cellStyle name="SAPBEXHLevel2 3 13 3" xfId="6226" xr:uid="{E81D282F-830E-41F4-A6CC-D905A49E4FB2}"/>
    <cellStyle name="SAPBEXHLevel2 3 13 4" xfId="8984" xr:uid="{26001956-32E3-4BE6-A958-6C71A6586A49}"/>
    <cellStyle name="SAPBEXHLevel2 3 13 5" xfId="10745" xr:uid="{F81CEAD1-54D9-4133-B875-624BBE547D08}"/>
    <cellStyle name="SAPBEXHLevel2 3 13 6" xfId="13889" xr:uid="{05C403F2-8A43-4B3E-A280-3824D4227772}"/>
    <cellStyle name="SAPBEXHLevel2 3 14" xfId="1970" xr:uid="{B124B6AE-4E26-4E5E-B865-DF04AA65463F}"/>
    <cellStyle name="SAPBEXHLevel2 3 14 2" xfId="3284" xr:uid="{D6542E84-46EA-49A5-BDB8-5EE778651A8E}"/>
    <cellStyle name="SAPBEXHLevel2 3 14 2 2" xfId="7525" xr:uid="{BE55205A-6BD3-4B31-AAD1-80059D2BD915}"/>
    <cellStyle name="SAPBEXHLevel2 3 14 2 3" xfId="11434" xr:uid="{F9A85DE7-1C84-4899-840B-721FF7E787CD}"/>
    <cellStyle name="SAPBEXHLevel2 3 14 2 4" xfId="9768" xr:uid="{9D7613AC-8B22-4399-AD15-2B7F4ECC887A}"/>
    <cellStyle name="SAPBEXHLevel2 3 14 3" xfId="6227" xr:uid="{DE21ADCF-9042-45D2-9626-4C348D672E4D}"/>
    <cellStyle name="SAPBEXHLevel2 3 14 4" xfId="8985" xr:uid="{B64632CB-DF3E-44A7-954B-B2EBAE5B90B8}"/>
    <cellStyle name="SAPBEXHLevel2 3 14 5" xfId="8026" xr:uid="{BB6D539A-5835-448B-9505-C9AC0E044D76}"/>
    <cellStyle name="SAPBEXHLevel2 3 14 6" xfId="13888" xr:uid="{21D9DC6C-3D0B-4DF9-82C9-B8FD1E7BC2A1}"/>
    <cellStyle name="SAPBEXHLevel2 3 15" xfId="1971" xr:uid="{2977E01D-B96E-4413-A1F0-F4CF9EC31642}"/>
    <cellStyle name="SAPBEXHLevel2 3 15 2" xfId="3285" xr:uid="{97F685CF-4D0C-42C5-986C-0032F78D9109}"/>
    <cellStyle name="SAPBEXHLevel2 3 15 2 2" xfId="7526" xr:uid="{3D67E81D-A074-4327-B8A7-881168D641E5}"/>
    <cellStyle name="SAPBEXHLevel2 3 15 2 3" xfId="11435" xr:uid="{934B511F-B56D-48CA-B675-A449B13B1AE5}"/>
    <cellStyle name="SAPBEXHLevel2 3 15 2 4" xfId="13785" xr:uid="{C94BA414-C514-4E4C-96A0-E7FD8645B037}"/>
    <cellStyle name="SAPBEXHLevel2 3 15 3" xfId="6228" xr:uid="{6390604C-6C39-4448-B614-5A2CBD42712E}"/>
    <cellStyle name="SAPBEXHLevel2 3 15 4" xfId="8986" xr:uid="{95B568BE-245F-4600-807B-DEC07AC97F4E}"/>
    <cellStyle name="SAPBEXHLevel2 3 15 5" xfId="4378" xr:uid="{CC91031D-CEF8-4114-8C41-49B9F6C23AA4}"/>
    <cellStyle name="SAPBEXHLevel2 3 15 6" xfId="13887" xr:uid="{AAA1929F-65C6-42E3-9366-E628739B606B}"/>
    <cellStyle name="SAPBEXHLevel2 3 16" xfId="2495" xr:uid="{943378F9-786F-4C49-B5F7-3427A9B02E53}"/>
    <cellStyle name="SAPBEXHLevel2 3 16 2" xfId="6736" xr:uid="{DF8F472F-E9BF-4E2D-82A9-BF59EAA3F205}"/>
    <cellStyle name="SAPBEXHLevel2 3 16 3" xfId="4920" xr:uid="{F1DFF9E7-71D0-486E-8633-F26BDF063E50}"/>
    <cellStyle name="SAPBEXHLevel2 3 16 4" xfId="13014" xr:uid="{D9740D8A-02CA-4D49-B0A8-69DBC81500D4}"/>
    <cellStyle name="SAPBEXHLevel2 3 17" xfId="4504" xr:uid="{74202866-3216-41F6-8D18-AB03BA8309CD}"/>
    <cellStyle name="SAPBEXHLevel2 3 18" xfId="5074" xr:uid="{F1299C40-F92C-4FE3-9E96-895E9D08A2A8}"/>
    <cellStyle name="SAPBEXHLevel2 3 19" xfId="10314" xr:uid="{8170DC1C-1161-4AA3-9388-A541440E8F55}"/>
    <cellStyle name="SAPBEXHLevel2 3 2" xfId="1972" xr:uid="{DD4E4AA9-B7DC-4001-99A8-8FA7998F1CD4}"/>
    <cellStyle name="SAPBEXHLevel2 3 2 2" xfId="3286" xr:uid="{682D0C8D-2942-4E45-956F-AE8C037E84B2}"/>
    <cellStyle name="SAPBEXHLevel2 3 2 2 2" xfId="7527" xr:uid="{613410FD-069B-4BAC-A2F8-B0B3EAE1AF97}"/>
    <cellStyle name="SAPBEXHLevel2 3 2 2 3" xfId="11436" xr:uid="{433B0B40-F181-470B-9E09-170142BE314C}"/>
    <cellStyle name="SAPBEXHLevel2 3 2 2 4" xfId="13784" xr:uid="{26E5E403-1A75-4E0D-9895-0E10F24C9EB9}"/>
    <cellStyle name="SAPBEXHLevel2 3 2 3" xfId="6229" xr:uid="{A248704D-4C12-49E6-80FE-5CF4ECBE39C0}"/>
    <cellStyle name="SAPBEXHLevel2 3 2 4" xfId="8987" xr:uid="{16B46C76-E234-4855-9F77-D5EB82863D45}"/>
    <cellStyle name="SAPBEXHLevel2 3 2 5" xfId="8027" xr:uid="{A803C472-4312-4A6B-AD68-DB40ACB786D8}"/>
    <cellStyle name="SAPBEXHLevel2 3 2 6" xfId="13886" xr:uid="{790DC73D-D751-4BE7-A487-5A401AA0ED27}"/>
    <cellStyle name="SAPBEXHLevel2 3 20" xfId="12857" xr:uid="{9DDCE958-4BED-45DE-9BD5-5F48A888097D}"/>
    <cellStyle name="SAPBEXHLevel2 3 3" xfId="1973" xr:uid="{54174450-A2BC-43F4-AA65-F1067296E663}"/>
    <cellStyle name="SAPBEXHLevel2 3 3 2" xfId="3287" xr:uid="{599A66FB-C95D-4884-9A75-2C1A51BC1AF8}"/>
    <cellStyle name="SAPBEXHLevel2 3 3 2 2" xfId="7528" xr:uid="{ABF2E0A0-43A2-4A76-A92D-EEAA0A1A6EF0}"/>
    <cellStyle name="SAPBEXHLevel2 3 3 2 3" xfId="11437" xr:uid="{54340773-B244-44FF-8104-D6A68BE1DD4A}"/>
    <cellStyle name="SAPBEXHLevel2 3 3 2 4" xfId="13503" xr:uid="{C9ADC61D-B252-4133-9620-38AEAD3DFECB}"/>
    <cellStyle name="SAPBEXHLevel2 3 3 3" xfId="6230" xr:uid="{D0FAA720-A6DB-4D33-84C9-0CDED749B552}"/>
    <cellStyle name="SAPBEXHLevel2 3 3 4" xfId="8988" xr:uid="{36329D90-6708-40B3-B3CB-E0DEA8FF31A3}"/>
    <cellStyle name="SAPBEXHLevel2 3 3 5" xfId="6633" xr:uid="{D6E53B35-D9C2-4807-BD4D-DA0FEBA0FE3A}"/>
    <cellStyle name="SAPBEXHLevel2 3 3 6" xfId="13885" xr:uid="{AD38C51C-012C-42A5-B59D-3250746C7B4C}"/>
    <cellStyle name="SAPBEXHLevel2 3 4" xfId="1974" xr:uid="{D5F788BA-B23E-47E2-9EF5-6E84B083378E}"/>
    <cellStyle name="SAPBEXHLevel2 3 4 2" xfId="3288" xr:uid="{F21F7E05-7A17-403D-B4C1-217D54E20018}"/>
    <cellStyle name="SAPBEXHLevel2 3 4 2 2" xfId="7529" xr:uid="{A617308F-BD78-49A2-8314-E130F33228B1}"/>
    <cellStyle name="SAPBEXHLevel2 3 4 2 3" xfId="11438" xr:uid="{DD5D1919-BC5F-4874-B4B3-29B5518BED2C}"/>
    <cellStyle name="SAPBEXHLevel2 3 4 2 4" xfId="13502" xr:uid="{2453B7F6-6004-4746-8E34-DB64C6879EFA}"/>
    <cellStyle name="SAPBEXHLevel2 3 4 3" xfId="6231" xr:uid="{ACB778A8-9180-4095-80E9-FD79ACD8CFBF}"/>
    <cellStyle name="SAPBEXHLevel2 3 4 4" xfId="8989" xr:uid="{9D1E0B8B-FAF7-4FAC-8B93-31196E597C25}"/>
    <cellStyle name="SAPBEXHLevel2 3 4 5" xfId="6639" xr:uid="{9AEF0961-47F2-4ED6-9A68-F2C7C0DA0A19}"/>
    <cellStyle name="SAPBEXHLevel2 3 4 6" xfId="12835" xr:uid="{638DA014-5664-4F63-BAB3-620DC5A148EC}"/>
    <cellStyle name="SAPBEXHLevel2 3 5" xfId="1975" xr:uid="{6F89414E-A2A0-4731-9C65-378DA71D2208}"/>
    <cellStyle name="SAPBEXHLevel2 3 5 2" xfId="3289" xr:uid="{6A39817A-A1FE-4A2D-BA3D-19CF85125265}"/>
    <cellStyle name="SAPBEXHLevel2 3 5 2 2" xfId="7530" xr:uid="{59B8F9D3-EE44-4532-8DDC-6B9CAB0C84FD}"/>
    <cellStyle name="SAPBEXHLevel2 3 5 2 3" xfId="11439" xr:uid="{E9FBBAF7-8FF8-4979-BA2A-8AF95DF69E9F}"/>
    <cellStyle name="SAPBEXHLevel2 3 5 2 4" xfId="10044" xr:uid="{3BAB6454-7D74-4F5A-8C7B-35FCD2A76D22}"/>
    <cellStyle name="SAPBEXHLevel2 3 5 3" xfId="6232" xr:uid="{93D786AE-BB7F-4A37-A727-D4A090A5F798}"/>
    <cellStyle name="SAPBEXHLevel2 3 5 4" xfId="8990" xr:uid="{FF118891-2A4C-4E28-A5DB-44849FD16577}"/>
    <cellStyle name="SAPBEXHLevel2 3 5 5" xfId="8028" xr:uid="{10823B36-DC95-4C42-B9BE-219F1BF373F9}"/>
    <cellStyle name="SAPBEXHLevel2 3 5 6" xfId="13883" xr:uid="{D838BC35-660E-488F-9760-C8B4F1F300B4}"/>
    <cellStyle name="SAPBEXHLevel2 3 6" xfId="1976" xr:uid="{8D7122C3-215B-41EB-9F3D-4AC879242A52}"/>
    <cellStyle name="SAPBEXHLevel2 3 6 2" xfId="3290" xr:uid="{6210B5AA-D7BE-4BCB-B3DD-828A310268F3}"/>
    <cellStyle name="SAPBEXHLevel2 3 6 2 2" xfId="7531" xr:uid="{7DFE37E5-9DE7-4185-BAA1-0D5025527333}"/>
    <cellStyle name="SAPBEXHLevel2 3 6 2 3" xfId="11440" xr:uid="{EE3B69D2-3D6E-4769-B85E-75EBEAFFCE58}"/>
    <cellStyle name="SAPBEXHLevel2 3 6 2 4" xfId="4423" xr:uid="{5115C2D0-8EF4-44E5-92A4-6FC78702AA41}"/>
    <cellStyle name="SAPBEXHLevel2 3 6 3" xfId="6233" xr:uid="{5B175ECA-4247-4944-9CF8-35322615375D}"/>
    <cellStyle name="SAPBEXHLevel2 3 6 4" xfId="8991" xr:uid="{CA5E057A-6C97-4463-BE45-5B3230CC1174}"/>
    <cellStyle name="SAPBEXHLevel2 3 6 5" xfId="8029" xr:uid="{59FE89E7-A55A-458D-AB86-5D3998949C88}"/>
    <cellStyle name="SAPBEXHLevel2 3 6 6" xfId="13884" xr:uid="{A46BD2A2-7DD0-43F1-92D3-083186135F42}"/>
    <cellStyle name="SAPBEXHLevel2 3 7" xfId="1977" xr:uid="{2D01160F-6245-4233-A588-B9FEB74773F6}"/>
    <cellStyle name="SAPBEXHLevel2 3 7 2" xfId="3291" xr:uid="{DDD11E2E-9571-48D4-92D9-00835ED49A37}"/>
    <cellStyle name="SAPBEXHLevel2 3 7 2 2" xfId="7532" xr:uid="{8032DB4E-BE81-457E-84A9-5E13DD4BFEFE}"/>
    <cellStyle name="SAPBEXHLevel2 3 7 2 3" xfId="11441" xr:uid="{CFFAF5A7-B43B-4F6A-B100-8E837C017F7E}"/>
    <cellStyle name="SAPBEXHLevel2 3 7 2 4" xfId="11907" xr:uid="{3C8BE0D8-6E1E-43DF-B2DC-E9DD9BE505D1}"/>
    <cellStyle name="SAPBEXHLevel2 3 7 3" xfId="6234" xr:uid="{71180F79-D407-4527-90D3-52C617C9B184}"/>
    <cellStyle name="SAPBEXHLevel2 3 7 4" xfId="8992" xr:uid="{EEBCF190-E54E-4169-B9E3-EF00D2DD745A}"/>
    <cellStyle name="SAPBEXHLevel2 3 7 5" xfId="5375" xr:uid="{4934B4A9-D6DD-4DB2-97AB-F856A2FB792C}"/>
    <cellStyle name="SAPBEXHLevel2 3 7 6" xfId="9922" xr:uid="{10368058-DC59-44F6-A27A-9B2A8EC2860A}"/>
    <cellStyle name="SAPBEXHLevel2 3 8" xfId="1978" xr:uid="{CAC11C57-04EC-43EF-B8A9-4A0F7C3A409A}"/>
    <cellStyle name="SAPBEXHLevel2 3 8 2" xfId="3292" xr:uid="{6A9AC9DE-8DEF-40E5-A862-50D5EE791604}"/>
    <cellStyle name="SAPBEXHLevel2 3 8 2 2" xfId="7533" xr:uid="{B3E9C4F2-F13E-460B-A5CB-7551A718BCDD}"/>
    <cellStyle name="SAPBEXHLevel2 3 8 2 3" xfId="11442" xr:uid="{25A46FCD-A24B-44B0-801F-FC5997E1B2F4}"/>
    <cellStyle name="SAPBEXHLevel2 3 8 2 4" xfId="9767" xr:uid="{D1BA6945-2F53-4551-8A47-19863D5E284F}"/>
    <cellStyle name="SAPBEXHLevel2 3 8 3" xfId="6235" xr:uid="{CF968278-B625-4F8A-9B22-2DB130847A93}"/>
    <cellStyle name="SAPBEXHLevel2 3 8 4" xfId="8993" xr:uid="{6A904C80-A8ED-415C-98BA-4973A256B596}"/>
    <cellStyle name="SAPBEXHLevel2 3 8 5" xfId="5376" xr:uid="{B158E3A2-1045-4A3D-AAC2-3DF431A894C5}"/>
    <cellStyle name="SAPBEXHLevel2 3 8 6" xfId="12834" xr:uid="{26ADC351-84C6-4062-8C1C-ECB2D6440B56}"/>
    <cellStyle name="SAPBEXHLevel2 3 9" xfId="1979" xr:uid="{29F5DFF7-503B-4F78-8551-F1273E7162F4}"/>
    <cellStyle name="SAPBEXHLevel2 3 9 2" xfId="3293" xr:uid="{1890E74C-20B8-4E96-8A7C-D43D6F0ECD10}"/>
    <cellStyle name="SAPBEXHLevel2 3 9 2 2" xfId="7534" xr:uid="{68795193-0159-4E75-9A17-40D720659F8F}"/>
    <cellStyle name="SAPBEXHLevel2 3 9 2 3" xfId="11443" xr:uid="{6BF4BB9C-78D1-4844-9295-659B1438B428}"/>
    <cellStyle name="SAPBEXHLevel2 3 9 2 4" xfId="10043" xr:uid="{F177C54E-E6C6-4A07-96C9-1C2AB7E97A5F}"/>
    <cellStyle name="SAPBEXHLevel2 3 9 3" xfId="6236" xr:uid="{D29A78A3-6D5D-40F1-8CD0-445FA22D6C03}"/>
    <cellStyle name="SAPBEXHLevel2 3 9 4" xfId="8994" xr:uid="{7D9A3AB5-FCE2-4D83-81AE-41BD74AF68B8}"/>
    <cellStyle name="SAPBEXHLevel2 3 9 5" xfId="5377" xr:uid="{9914B150-DBD0-40D3-A45F-F7EF2FDCD3C0}"/>
    <cellStyle name="SAPBEXHLevel2 3 9 6" xfId="13533" xr:uid="{1D00F98C-FAE4-4FD8-8B90-8F2848BCF0C5}"/>
    <cellStyle name="SAPBEXHLevel2 4" xfId="183" xr:uid="{4B79AA97-A22D-45BC-9AD2-0122941CE0DD}"/>
    <cellStyle name="SAPBEXHLevel2 4 10" xfId="1980" xr:uid="{9FAE4100-B5A4-423D-B686-D2FFC097E734}"/>
    <cellStyle name="SAPBEXHLevel2 4 10 2" xfId="3294" xr:uid="{49CBF46B-3009-40F1-AD67-5022D6979AA6}"/>
    <cellStyle name="SAPBEXHLevel2 4 10 2 2" xfId="7535" xr:uid="{6C5E69BF-E304-49A9-BF20-1FB97724FEA3}"/>
    <cellStyle name="SAPBEXHLevel2 4 10 2 3" xfId="11444" xr:uid="{AB8B1273-23A1-480A-8141-C82C75C3B601}"/>
    <cellStyle name="SAPBEXHLevel2 4 10 2 4" xfId="11908" xr:uid="{188AB9C4-2AF2-4E01-A054-6DD1B9AF5DD2}"/>
    <cellStyle name="SAPBEXHLevel2 4 10 3" xfId="6237" xr:uid="{F659278A-991B-4E7A-BF9B-299F9E87F95F}"/>
    <cellStyle name="SAPBEXHLevel2 4 10 4" xfId="8995" xr:uid="{4435248D-A197-4D57-A68D-8EE7AC1C821E}"/>
    <cellStyle name="SAPBEXHLevel2 4 10 5" xfId="5378" xr:uid="{262104D4-49F4-4762-8CED-83EAC888D4F6}"/>
    <cellStyle name="SAPBEXHLevel2 4 10 6" xfId="13534" xr:uid="{FC1A416B-ADA3-49D3-96D6-E1E0597E3A49}"/>
    <cellStyle name="SAPBEXHLevel2 4 11" xfId="1981" xr:uid="{15F46198-B02D-43EA-A0FC-B4C9BC82A7B7}"/>
    <cellStyle name="SAPBEXHLevel2 4 11 2" xfId="3295" xr:uid="{C4BCD383-FDB2-434D-B196-1CC0167092A3}"/>
    <cellStyle name="SAPBEXHLevel2 4 11 2 2" xfId="7536" xr:uid="{98A341C6-13D5-43BB-BB29-528206F9C6E5}"/>
    <cellStyle name="SAPBEXHLevel2 4 11 2 3" xfId="11445" xr:uid="{FA751A9E-F7CD-4F09-AE8F-A582AC8649E5}"/>
    <cellStyle name="SAPBEXHLevel2 4 11 2 4" xfId="9766" xr:uid="{4F364049-A5FD-4E4F-95C5-3FAA6FD82640}"/>
    <cellStyle name="SAPBEXHLevel2 4 11 3" xfId="6238" xr:uid="{0F2CFBAA-B500-446D-A24B-3378F171DFB2}"/>
    <cellStyle name="SAPBEXHLevel2 4 11 4" xfId="8996" xr:uid="{D3B41665-D1F5-4A0F-A64F-523950AAC630}"/>
    <cellStyle name="SAPBEXHLevel2 4 11 5" xfId="5379" xr:uid="{DA3DC303-DFF9-4A91-ACA0-306366DA4922}"/>
    <cellStyle name="SAPBEXHLevel2 4 11 6" xfId="9919" xr:uid="{CC275CF4-4518-444E-8ABC-E1D1FA788F0D}"/>
    <cellStyle name="SAPBEXHLevel2 4 12" xfId="1982" xr:uid="{F478BC1A-C7D8-4D32-9176-2AFDBB64CBAF}"/>
    <cellStyle name="SAPBEXHLevel2 4 12 2" xfId="3296" xr:uid="{DC9FBEDC-C426-4941-9BFA-18C971B80F39}"/>
    <cellStyle name="SAPBEXHLevel2 4 12 2 2" xfId="7537" xr:uid="{1C3C5FE0-EC45-462B-9B4C-BA28380288E5}"/>
    <cellStyle name="SAPBEXHLevel2 4 12 2 3" xfId="11446" xr:uid="{6C0A1F73-9B29-4468-A732-A37F5E3B1C18}"/>
    <cellStyle name="SAPBEXHLevel2 4 12 2 4" xfId="13783" xr:uid="{A6153896-0FC7-450B-8C0E-51A7236A7033}"/>
    <cellStyle name="SAPBEXHLevel2 4 12 3" xfId="6239" xr:uid="{4E271662-A487-4CFF-86AB-2FF945D8CC30}"/>
    <cellStyle name="SAPBEXHLevel2 4 12 4" xfId="8997" xr:uid="{438D27BB-2747-499A-A2C5-4334E1AB4924}"/>
    <cellStyle name="SAPBEXHLevel2 4 12 5" xfId="5380" xr:uid="{FADE5F68-42BA-4521-85DD-1CEFE06FFA0A}"/>
    <cellStyle name="SAPBEXHLevel2 4 12 6" xfId="12833" xr:uid="{3C36ACC4-247D-4447-96DC-13860BB6D2AC}"/>
    <cellStyle name="SAPBEXHLevel2 4 13" xfId="1983" xr:uid="{734F3E49-13F0-4E65-886E-9EC5EA44C7BA}"/>
    <cellStyle name="SAPBEXHLevel2 4 13 2" xfId="3297" xr:uid="{2DE3A185-BE85-47BC-A7CA-4842CEB64BBF}"/>
    <cellStyle name="SAPBEXHLevel2 4 13 2 2" xfId="7538" xr:uid="{2BED2197-8F1E-47EA-9C30-FEBEA79BE302}"/>
    <cellStyle name="SAPBEXHLevel2 4 13 2 3" xfId="11447" xr:uid="{685549B5-C854-4434-AE9C-D2DD24FEBE99}"/>
    <cellStyle name="SAPBEXHLevel2 4 13 2 4" xfId="10042" xr:uid="{7CF29602-C45A-414F-A6D1-FAADD534767D}"/>
    <cellStyle name="SAPBEXHLevel2 4 13 3" xfId="6240" xr:uid="{E05A70FB-8D74-403B-8ABB-573AAFAC2DCF}"/>
    <cellStyle name="SAPBEXHLevel2 4 13 4" xfId="8998" xr:uid="{72D0F5ED-2CCA-456C-A47D-9B7F821D2803}"/>
    <cellStyle name="SAPBEXHLevel2 4 13 5" xfId="5381" xr:uid="{843BD34D-4C3F-4516-A74A-C0E5DBB790DD}"/>
    <cellStyle name="SAPBEXHLevel2 4 13 6" xfId="12197" xr:uid="{395F9CEC-9C1C-4ED2-99F3-0AE561BD682D}"/>
    <cellStyle name="SAPBEXHLevel2 4 14" xfId="1984" xr:uid="{DDFE4FA4-8215-4EE1-B1E3-E2174A703933}"/>
    <cellStyle name="SAPBEXHLevel2 4 14 2" xfId="3298" xr:uid="{F98B5D8C-0119-43C8-B559-7D4D296AAA32}"/>
    <cellStyle name="SAPBEXHLevel2 4 14 2 2" xfId="7539" xr:uid="{17932DAB-800E-41FC-A753-1DEAE20398A2}"/>
    <cellStyle name="SAPBEXHLevel2 4 14 2 3" xfId="11448" xr:uid="{68D260D0-EA70-435F-AD2D-E4712517B175}"/>
    <cellStyle name="SAPBEXHLevel2 4 14 2 4" xfId="11909" xr:uid="{38E945DA-A27E-4223-B543-9923DFC3CC72}"/>
    <cellStyle name="SAPBEXHLevel2 4 14 3" xfId="6241" xr:uid="{BAB8B113-6BDA-4CF2-BA2B-55612FF47BE0}"/>
    <cellStyle name="SAPBEXHLevel2 4 14 4" xfId="8999" xr:uid="{84CCE82A-0A68-4F50-BF12-36C620EE0887}"/>
    <cellStyle name="SAPBEXHLevel2 4 14 5" xfId="5382" xr:uid="{D963D161-FC4B-4883-A32F-4C4DBC6064F3}"/>
    <cellStyle name="SAPBEXHLevel2 4 14 6" xfId="12796" xr:uid="{B6D5C064-02B6-4E23-A1C7-099D7C4656FE}"/>
    <cellStyle name="SAPBEXHLevel2 4 15" xfId="1985" xr:uid="{D333D73C-1316-41FF-B825-9E42EA6322A2}"/>
    <cellStyle name="SAPBEXHLevel2 4 15 2" xfId="3299" xr:uid="{B6BBE75E-DFB8-40E1-9E43-30AC20DEA528}"/>
    <cellStyle name="SAPBEXHLevel2 4 15 2 2" xfId="7540" xr:uid="{5947F4B9-063F-49DC-9ECE-9595ECA81AAD}"/>
    <cellStyle name="SAPBEXHLevel2 4 15 2 3" xfId="11449" xr:uid="{DDE7AF3C-BD94-4CC0-96F6-258D8C2BFD63}"/>
    <cellStyle name="SAPBEXHLevel2 4 15 2 4" xfId="9765" xr:uid="{B247ED6E-529A-4F97-9FD3-E8890839597E}"/>
    <cellStyle name="SAPBEXHLevel2 4 15 3" xfId="6242" xr:uid="{CE258F22-A2E9-48F8-B356-7542CC431218}"/>
    <cellStyle name="SAPBEXHLevel2 4 15 4" xfId="9000" xr:uid="{BED485E8-AEBF-4592-B952-43D20E0B9C80}"/>
    <cellStyle name="SAPBEXHLevel2 4 15 5" xfId="5383" xr:uid="{340A76CC-F98A-456E-AA53-45C4E2A58603}"/>
    <cellStyle name="SAPBEXHLevel2 4 15 6" xfId="10414" xr:uid="{76DD9F9D-2B80-4F45-9B45-FCCC1B9AE4FA}"/>
    <cellStyle name="SAPBEXHLevel2 4 16" xfId="2496" xr:uid="{F3708C4D-76CA-48ED-A2AF-CAA0B36DFD57}"/>
    <cellStyle name="SAPBEXHLevel2 4 16 2" xfId="6737" xr:uid="{519BD20F-EB8D-4AB6-9722-2F0D0DA91E0A}"/>
    <cellStyle name="SAPBEXHLevel2 4 16 3" xfId="4921" xr:uid="{23CA4D8B-0395-453F-827F-E5DE577CEA32}"/>
    <cellStyle name="SAPBEXHLevel2 4 16 4" xfId="10264" xr:uid="{77A302FB-6254-45DE-B81D-F0B206C70748}"/>
    <cellStyle name="SAPBEXHLevel2 4 17" xfId="4505" xr:uid="{4AC372AF-A515-44B1-BB2C-F01D3936376B}"/>
    <cellStyle name="SAPBEXHLevel2 4 18" xfId="5073" xr:uid="{49D23771-FF47-492C-B125-4ED35D1FBCE5}"/>
    <cellStyle name="SAPBEXHLevel2 4 19" xfId="10313" xr:uid="{F755539B-2B59-48AC-8394-A4892C3C0C9D}"/>
    <cellStyle name="SAPBEXHLevel2 4 2" xfId="1986" xr:uid="{565DCC2C-4462-472B-9E1A-4B996BD616A0}"/>
    <cellStyle name="SAPBEXHLevel2 4 2 2" xfId="4207" xr:uid="{907E6629-BCFC-4FFF-BB96-A9ED4243B2CE}"/>
    <cellStyle name="SAPBEXHLevel2 4 2 2 2" xfId="8442" xr:uid="{25CA91E1-578A-4705-A816-C3E5F4A2E9D4}"/>
    <cellStyle name="SAPBEXHLevel2 4 2 2 3" xfId="12316" xr:uid="{C22D841E-ADD3-4AF5-B85A-108EC31027B2}"/>
    <cellStyle name="SAPBEXHLevel2 4 2 2 4" xfId="12035" xr:uid="{0EC68627-B708-4CCA-9074-5CCB37FACB98}"/>
    <cellStyle name="SAPBEXHLevel2 4 2 3" xfId="3300" xr:uid="{6871B3F6-9812-4C60-A72A-C6D842A354D7}"/>
    <cellStyle name="SAPBEXHLevel2 4 2 3 2" xfId="7541" xr:uid="{9785F074-0DEE-4D2F-949B-7AAB500E3D2D}"/>
    <cellStyle name="SAPBEXHLevel2 4 2 3 3" xfId="11450" xr:uid="{DBC7CFDA-9735-4DF8-9349-E51C9604BC4A}"/>
    <cellStyle name="SAPBEXHLevel2 4 2 3 4" xfId="10041" xr:uid="{D54BA2D4-5718-4890-AD8F-22B30190539F}"/>
    <cellStyle name="SAPBEXHLevel2 4 2 4" xfId="6243" xr:uid="{FDE98D39-CF8C-4915-87C9-06531A37838D}"/>
    <cellStyle name="SAPBEXHLevel2 4 2 5" xfId="9001" xr:uid="{B2E7BF36-68B4-4DBE-B1B8-CC5E5C714663}"/>
    <cellStyle name="SAPBEXHLevel2 4 2 6" xfId="8301" xr:uid="{E9101E66-44F7-44FF-8563-98AD0FD30E1B}"/>
    <cellStyle name="SAPBEXHLevel2 4 2 7" xfId="13151" xr:uid="{30172300-5CE5-405D-9DF1-F5DACD024FAB}"/>
    <cellStyle name="SAPBEXHLevel2 4 20" xfId="14001" xr:uid="{90AC8CD5-F77B-4B3D-AB10-62C90B7A50B7}"/>
    <cellStyle name="SAPBEXHLevel2 4 3" xfId="1987" xr:uid="{ECF25D6E-B670-4E03-930A-6EBCBF187241}"/>
    <cellStyle name="SAPBEXHLevel2 4 3 2" xfId="3301" xr:uid="{3860FDC9-201E-477D-94A7-0EFB9A1A1AC0}"/>
    <cellStyle name="SAPBEXHLevel2 4 3 2 2" xfId="7542" xr:uid="{0CBA190E-9B5C-4DEC-99AC-CFAD44C9DDF4}"/>
    <cellStyle name="SAPBEXHLevel2 4 3 2 3" xfId="11451" xr:uid="{074BB526-8548-4FBF-9D33-0B06E41EFC80}"/>
    <cellStyle name="SAPBEXHLevel2 4 3 2 4" xfId="11910" xr:uid="{AFBD5BEC-522F-4B10-BD0F-7B93C77D98BA}"/>
    <cellStyle name="SAPBEXHLevel2 4 3 3" xfId="6244" xr:uid="{9DE8F1E6-F1CE-4E96-B351-03CC3E421A57}"/>
    <cellStyle name="SAPBEXHLevel2 4 3 4" xfId="9002" xr:uid="{07E81061-A0AA-413D-BA27-0CB42B95FA95}"/>
    <cellStyle name="SAPBEXHLevel2 4 3 5" xfId="5384" xr:uid="{F079F615-BF8A-4552-A58A-C228DA185A1B}"/>
    <cellStyle name="SAPBEXHLevel2 4 3 6" xfId="9879" xr:uid="{33AD867A-EC7C-42BB-B80F-039488D9A4D0}"/>
    <cellStyle name="SAPBEXHLevel2 4 4" xfId="1988" xr:uid="{1B738360-FAD5-4D01-B8A4-7696B631060A}"/>
    <cellStyle name="SAPBEXHLevel2 4 4 2" xfId="3302" xr:uid="{6AA10273-5A6D-45D7-AB79-8D3BCD320769}"/>
    <cellStyle name="SAPBEXHLevel2 4 4 2 2" xfId="7543" xr:uid="{8F40A988-35F7-4EC8-BC41-70169EBFC6CE}"/>
    <cellStyle name="SAPBEXHLevel2 4 4 2 3" xfId="11452" xr:uid="{4C451BCB-6B99-4513-875F-BC9FAA272125}"/>
    <cellStyle name="SAPBEXHLevel2 4 4 2 4" xfId="9764" xr:uid="{4C8E6487-EF5A-478C-9AAD-70B04A7D58A5}"/>
    <cellStyle name="SAPBEXHLevel2 4 4 3" xfId="6245" xr:uid="{10E1DC08-BA32-4B84-93EA-41859EC73537}"/>
    <cellStyle name="SAPBEXHLevel2 4 4 4" xfId="9003" xr:uid="{51A92FF4-5551-4AA5-8DB7-55658CE71278}"/>
    <cellStyle name="SAPBEXHLevel2 4 4 5" xfId="5385" xr:uid="{21779F1B-81ED-4B02-A640-9A0B50EF8E64}"/>
    <cellStyle name="SAPBEXHLevel2 4 4 6" xfId="13150" xr:uid="{D1F9477F-524A-4F73-841B-706426C2F959}"/>
    <cellStyle name="SAPBEXHLevel2 4 5" xfId="1989" xr:uid="{47396C90-0004-4F42-9D07-CB52E2540458}"/>
    <cellStyle name="SAPBEXHLevel2 4 5 2" xfId="3303" xr:uid="{7212AA7E-D1C0-477B-9F14-12A086A9D47D}"/>
    <cellStyle name="SAPBEXHLevel2 4 5 2 2" xfId="7544" xr:uid="{85F73B60-C2D6-4D8A-996F-28E09E34B6DD}"/>
    <cellStyle name="SAPBEXHLevel2 4 5 2 3" xfId="11453" xr:uid="{DD1CEC15-187D-4E46-9611-7E93C8437D03}"/>
    <cellStyle name="SAPBEXHLevel2 4 5 2 4" xfId="9375" xr:uid="{25D595B9-8CD3-4B8C-AF65-AFAE99B7E3A0}"/>
    <cellStyle name="SAPBEXHLevel2 4 5 3" xfId="6246" xr:uid="{C2340D76-7AC4-4858-8D3C-13740E81B98D}"/>
    <cellStyle name="SAPBEXHLevel2 4 5 4" xfId="9004" xr:uid="{4BC48FE5-EA76-4BA1-B289-52FCC5EE51D1}"/>
    <cellStyle name="SAPBEXHLevel2 4 5 5" xfId="7933" xr:uid="{CB90AC09-372E-41B3-AE2C-6A2253A03CDD}"/>
    <cellStyle name="SAPBEXHLevel2 4 5 6" xfId="13993" xr:uid="{FD6BF322-04DD-4390-955C-2DF379B804AE}"/>
    <cellStyle name="SAPBEXHLevel2 4 6" xfId="1990" xr:uid="{331B3094-7401-41C8-8979-00EF00B99CB0}"/>
    <cellStyle name="SAPBEXHLevel2 4 6 2" xfId="3304" xr:uid="{77393F58-4461-4CF1-9B9B-3658D1C0EE9F}"/>
    <cellStyle name="SAPBEXHLevel2 4 6 2 2" xfId="7545" xr:uid="{9AF12C1B-27D7-4C7C-AF04-26E5362CA77C}"/>
    <cellStyle name="SAPBEXHLevel2 4 6 2 3" xfId="11454" xr:uid="{6FC84DA3-6075-499C-9419-0C89B944BF0F}"/>
    <cellStyle name="SAPBEXHLevel2 4 6 2 4" xfId="9374" xr:uid="{8C42B9D0-FD85-4607-971C-DF7AE946B51F}"/>
    <cellStyle name="SAPBEXHLevel2 4 6 3" xfId="6247" xr:uid="{9D980E8B-D80B-45AA-9005-910E9D9EFDEA}"/>
    <cellStyle name="SAPBEXHLevel2 4 6 4" xfId="9005" xr:uid="{316939A1-1F5A-47E9-8394-9D3C3262B43D}"/>
    <cellStyle name="SAPBEXHLevel2 4 6 5" xfId="5386" xr:uid="{5B99FD9A-7058-40D2-89A6-7D8FA9ED1324}"/>
    <cellStyle name="SAPBEXHLevel2 4 6 6" xfId="13882" xr:uid="{E39D86DE-CA9D-4897-B846-216892E07A7A}"/>
    <cellStyle name="SAPBEXHLevel2 4 7" xfId="1991" xr:uid="{C8C0693D-ED8F-492D-A2A5-1FC88C6A5A93}"/>
    <cellStyle name="SAPBEXHLevel2 4 7 2" xfId="3305" xr:uid="{E40DCF51-7607-4ED2-8668-A881F2EBB2A5}"/>
    <cellStyle name="SAPBEXHLevel2 4 7 2 2" xfId="7546" xr:uid="{0B91F651-4EB9-46A0-9B91-A15CC0EC6A28}"/>
    <cellStyle name="SAPBEXHLevel2 4 7 2 3" xfId="11455" xr:uid="{CE6A6A9F-C289-4551-BDDF-039D22D418AE}"/>
    <cellStyle name="SAPBEXHLevel2 4 7 2 4" xfId="9373" xr:uid="{65B6381F-6912-44EF-A8DD-A083DAE084C7}"/>
    <cellStyle name="SAPBEXHLevel2 4 7 3" xfId="6248" xr:uid="{2ECE7349-3127-4538-BD85-A1049CE83FEC}"/>
    <cellStyle name="SAPBEXHLevel2 4 7 4" xfId="9006" xr:uid="{E295B7DD-D76A-4A65-920F-F430D9A8A6F4}"/>
    <cellStyle name="SAPBEXHLevel2 4 7 5" xfId="5387" xr:uid="{EE0BF8C4-B9EE-48C3-9C1C-B0B6A6C41619}"/>
    <cellStyle name="SAPBEXHLevel2 4 7 6" xfId="9459" xr:uid="{B3C85F61-FA6F-4DBD-8FF2-71B3451AF02C}"/>
    <cellStyle name="SAPBEXHLevel2 4 8" xfId="1992" xr:uid="{A0377C9E-8BF4-45E0-944A-B3921A1FDF52}"/>
    <cellStyle name="SAPBEXHLevel2 4 8 2" xfId="3306" xr:uid="{FF669054-936E-4357-B087-249F2269FCDF}"/>
    <cellStyle name="SAPBEXHLevel2 4 8 2 2" xfId="7547" xr:uid="{8DBF6DB2-623A-4779-8119-CFCA18013AC7}"/>
    <cellStyle name="SAPBEXHLevel2 4 8 2 3" xfId="11456" xr:uid="{7CBA26B5-9807-4CD2-8126-DE621411AEF3}"/>
    <cellStyle name="SAPBEXHLevel2 4 8 2 4" xfId="11911" xr:uid="{FF62F6DA-E33A-436B-BAE1-4B77B003B9C4}"/>
    <cellStyle name="SAPBEXHLevel2 4 8 3" xfId="6249" xr:uid="{0BFC4D40-48A6-43B7-8B84-BED17985AA8A}"/>
    <cellStyle name="SAPBEXHLevel2 4 8 4" xfId="9007" xr:uid="{8332DF3D-136B-49C5-91AF-4C9E8E145573}"/>
    <cellStyle name="SAPBEXHLevel2 4 8 5" xfId="5388" xr:uid="{4487B75A-409D-46D5-B0BE-52CAB1AE10CF}"/>
    <cellStyle name="SAPBEXHLevel2 4 8 6" xfId="13148" xr:uid="{486BD9DD-8488-44A6-B54E-953238685236}"/>
    <cellStyle name="SAPBEXHLevel2 4 9" xfId="1993" xr:uid="{9F2654D4-D048-4056-B4E0-AD5F7B8C8CEC}"/>
    <cellStyle name="SAPBEXHLevel2 4 9 2" xfId="3307" xr:uid="{20D6C09D-85B7-4A64-90DF-1D02F7A6286F}"/>
    <cellStyle name="SAPBEXHLevel2 4 9 2 2" xfId="7548" xr:uid="{FA430364-7EB5-4E54-ABFF-3716B2570694}"/>
    <cellStyle name="SAPBEXHLevel2 4 9 2 3" xfId="11457" xr:uid="{CC471F29-37BF-41F9-8918-64630AA99CFF}"/>
    <cellStyle name="SAPBEXHLevel2 4 9 2 4" xfId="13782" xr:uid="{36F0944B-334C-4D99-A261-2A012A01D132}"/>
    <cellStyle name="SAPBEXHLevel2 4 9 3" xfId="6250" xr:uid="{A3EAB701-E586-4BD1-A6BF-E854A0703E93}"/>
    <cellStyle name="SAPBEXHLevel2 4 9 4" xfId="9008" xr:uid="{19DAECF5-7796-4735-82D3-F6021AF84693}"/>
    <cellStyle name="SAPBEXHLevel2 4 9 5" xfId="4418" xr:uid="{F49F9282-7103-41BD-B35C-2665AE3FC05B}"/>
    <cellStyle name="SAPBEXHLevel2 4 9 6" xfId="13992" xr:uid="{C4707D8D-0457-42FB-80D4-B7E5CC11F800}"/>
    <cellStyle name="SAPBEXHLevel2 5" xfId="184" xr:uid="{CEEEC0D2-9EEA-4537-86E0-86C2395E74C6}"/>
    <cellStyle name="SAPBEXHLevel2 5 10" xfId="1994" xr:uid="{CC52E488-5A5B-43E1-A5BA-9805C2B11FBB}"/>
    <cellStyle name="SAPBEXHLevel2 5 10 2" xfId="3308" xr:uid="{FE622334-4754-42B8-99AC-5DEB97AD3FC3}"/>
    <cellStyle name="SAPBEXHLevel2 5 10 2 2" xfId="7549" xr:uid="{46A3F3C9-DA23-428F-A839-3B340313D131}"/>
    <cellStyle name="SAPBEXHLevel2 5 10 2 3" xfId="11458" xr:uid="{A20E19BC-4F1A-4336-99F9-5287E8352955}"/>
    <cellStyle name="SAPBEXHLevel2 5 10 2 4" xfId="9438" xr:uid="{BC9CFAC3-8904-4702-90FA-6AAF56104BFA}"/>
    <cellStyle name="SAPBEXHLevel2 5 10 3" xfId="6251" xr:uid="{2AE98510-A7C7-459F-B16C-3D05B1B3B651}"/>
    <cellStyle name="SAPBEXHLevel2 5 10 4" xfId="9009" xr:uid="{84802FC9-5AAC-4CF7-A420-05F80C8DF2F6}"/>
    <cellStyle name="SAPBEXHLevel2 5 10 5" xfId="5389" xr:uid="{F47C64EB-DF63-4F2D-987F-CCFD3C1890E5}"/>
    <cellStyle name="SAPBEXHLevel2 5 10 6" xfId="13881" xr:uid="{D8393300-09D4-421A-B237-9B5C88CFB128}"/>
    <cellStyle name="SAPBEXHLevel2 5 11" xfId="1995" xr:uid="{AE792E4A-3D67-4E0B-8ABB-2D6407598FA3}"/>
    <cellStyle name="SAPBEXHLevel2 5 11 2" xfId="3309" xr:uid="{FEA5361D-2FE5-4808-B13D-F97D53348DCE}"/>
    <cellStyle name="SAPBEXHLevel2 5 11 2 2" xfId="7550" xr:uid="{8B8A6F18-B172-4779-B267-FD84C3112A2F}"/>
    <cellStyle name="SAPBEXHLevel2 5 11 2 3" xfId="11459" xr:uid="{2F7B04C3-C73C-4BD9-8D73-E094D7595276}"/>
    <cellStyle name="SAPBEXHLevel2 5 11 2 4" xfId="11912" xr:uid="{FFBAE7DB-F784-42F4-92CC-97655B230BEC}"/>
    <cellStyle name="SAPBEXHLevel2 5 11 3" xfId="6252" xr:uid="{C7215AF6-6D11-4262-B030-16BAF357CB3D}"/>
    <cellStyle name="SAPBEXHLevel2 5 11 4" xfId="9010" xr:uid="{50D7DC0F-1F4A-4048-AD72-AE6BBCC9926A}"/>
    <cellStyle name="SAPBEXHLevel2 5 11 5" xfId="7904" xr:uid="{A333CBED-AFEE-40F5-94AA-6A1FD0B1AD94}"/>
    <cellStyle name="SAPBEXHLevel2 5 11 6" xfId="13149" xr:uid="{37F0F334-040A-4C4F-814B-BA49909C0A21}"/>
    <cellStyle name="SAPBEXHLevel2 5 12" xfId="1996" xr:uid="{3B62E48F-96E0-4BC0-BACD-427370A5DD32}"/>
    <cellStyle name="SAPBEXHLevel2 5 12 2" xfId="3310" xr:uid="{8FFA227D-2F5F-44EA-A59E-F72AA92BB3E5}"/>
    <cellStyle name="SAPBEXHLevel2 5 12 2 2" xfId="7551" xr:uid="{F15E681F-8374-4C5E-BEAE-57FDB5CAF110}"/>
    <cellStyle name="SAPBEXHLevel2 5 12 2 3" xfId="11460" xr:uid="{21DD93F0-D328-41C6-88CC-388E654C02C3}"/>
    <cellStyle name="SAPBEXHLevel2 5 12 2 4" xfId="12285" xr:uid="{8AA0DC4E-F308-440C-854E-E7FD00A12487}"/>
    <cellStyle name="SAPBEXHLevel2 5 12 3" xfId="6253" xr:uid="{7F41F158-0104-4F27-A206-E2792DE5A2CB}"/>
    <cellStyle name="SAPBEXHLevel2 5 12 4" xfId="9011" xr:uid="{29725F79-0D4C-4EA3-A4D7-D2F8CAD9150F}"/>
    <cellStyle name="SAPBEXHLevel2 5 12 5" xfId="7905" xr:uid="{B57330EA-C795-497E-A446-AD1644AAE078}"/>
    <cellStyle name="SAPBEXHLevel2 5 12 6" xfId="10413" xr:uid="{EF72F49E-1EF8-46AD-81C6-4B4E9737734D}"/>
    <cellStyle name="SAPBEXHLevel2 5 13" xfId="1997" xr:uid="{4E453905-3E4F-475E-9AA6-686AB58DAD06}"/>
    <cellStyle name="SAPBEXHLevel2 5 13 2" xfId="3311" xr:uid="{2FB26023-2EC5-4DFA-ABB0-DE432F3D5EF1}"/>
    <cellStyle name="SAPBEXHLevel2 5 13 2 2" xfId="7552" xr:uid="{DA0E873B-9822-4904-B4D4-B401C81055F8}"/>
    <cellStyle name="SAPBEXHLevel2 5 13 2 3" xfId="11461" xr:uid="{1C98ACC1-2302-4B41-9344-97BE89474029}"/>
    <cellStyle name="SAPBEXHLevel2 5 13 2 4" xfId="12284" xr:uid="{30B13B1F-CB13-4657-ADB3-6035DA938DAE}"/>
    <cellStyle name="SAPBEXHLevel2 5 13 3" xfId="6254" xr:uid="{FFEB5B10-C90D-4C86-83DA-B8CD9C9FF05B}"/>
    <cellStyle name="SAPBEXHLevel2 5 13 4" xfId="9012" xr:uid="{D9E92505-DD03-4F4D-9BA6-62BE59492BA1}"/>
    <cellStyle name="SAPBEXHLevel2 5 13 5" xfId="8302" xr:uid="{E6F800FE-76E6-40A3-9468-E5EB2A7ACFA6}"/>
    <cellStyle name="SAPBEXHLevel2 5 13 6" xfId="9877" xr:uid="{207118E4-4DB5-4BB9-BC07-E5F9584F972E}"/>
    <cellStyle name="SAPBEXHLevel2 5 14" xfId="1998" xr:uid="{A1B63B00-C01E-47E5-93AF-DBCBB079CFBF}"/>
    <cellStyle name="SAPBEXHLevel2 5 14 2" xfId="3312" xr:uid="{DD3184F6-0F67-498F-A73B-C3EFB01BD6F3}"/>
    <cellStyle name="SAPBEXHLevel2 5 14 2 2" xfId="7553" xr:uid="{8B90C639-F91E-4843-A09E-4D5F4431C5CE}"/>
    <cellStyle name="SAPBEXHLevel2 5 14 2 3" xfId="11462" xr:uid="{8A7965DD-C1D4-415B-A74C-762E49447F19}"/>
    <cellStyle name="SAPBEXHLevel2 5 14 2 4" xfId="12294" xr:uid="{DBABEF73-9743-4A45-A85C-3BE7DCB1A403}"/>
    <cellStyle name="SAPBEXHLevel2 5 14 3" xfId="6255" xr:uid="{7B18D4D6-3543-4BA8-9B8F-9E4DE68EF007}"/>
    <cellStyle name="SAPBEXHLevel2 5 14 4" xfId="9013" xr:uid="{FE8929EB-842D-41F5-B993-0154E4F1B29C}"/>
    <cellStyle name="SAPBEXHLevel2 5 14 5" xfId="5116" xr:uid="{D9697D55-D3A6-425F-8730-B57E948E2FEE}"/>
    <cellStyle name="SAPBEXHLevel2 5 14 6" xfId="13146" xr:uid="{F13CDEB2-7F51-4EA5-B242-819BE8A9AE88}"/>
    <cellStyle name="SAPBEXHLevel2 5 15" xfId="1999" xr:uid="{106717AA-CE13-4B80-BE88-0D613560C66B}"/>
    <cellStyle name="SAPBEXHLevel2 5 15 2" xfId="3313" xr:uid="{19CF08B0-8A85-4828-BF5D-9F3E5F87CF82}"/>
    <cellStyle name="SAPBEXHLevel2 5 15 2 2" xfId="7554" xr:uid="{9773B447-8DEB-4951-B94C-DC06EFA352EE}"/>
    <cellStyle name="SAPBEXHLevel2 5 15 2 3" xfId="11463" xr:uid="{6C82D824-A61D-400A-9797-327C7FFEE0D8}"/>
    <cellStyle name="SAPBEXHLevel2 5 15 2 4" xfId="11913" xr:uid="{0CED9EF1-4321-463F-8764-1CB57A76EF6A}"/>
    <cellStyle name="SAPBEXHLevel2 5 15 3" xfId="6256" xr:uid="{1346F376-A327-424D-A31E-905E7C3F7E19}"/>
    <cellStyle name="SAPBEXHLevel2 5 15 4" xfId="9014" xr:uid="{F21AAE36-3F5A-41A1-A093-C1BA3301B469}"/>
    <cellStyle name="SAPBEXHLevel2 5 15 5" xfId="8030" xr:uid="{C55ABF5C-C7AD-423C-A7C2-14EC7F6A75CE}"/>
    <cellStyle name="SAPBEXHLevel2 5 15 6" xfId="13991" xr:uid="{48D1247D-7EC6-4554-ABDD-5048B2B3136C}"/>
    <cellStyle name="SAPBEXHLevel2 5 16" xfId="4208" xr:uid="{4067DC33-1765-4AFF-B1C3-2B9B236EF2FB}"/>
    <cellStyle name="SAPBEXHLevel2 5 16 2" xfId="4338" xr:uid="{F4A8D819-E9C7-423E-AC37-6A68C120DEFA}"/>
    <cellStyle name="SAPBEXHLevel2 5 16 2 2" xfId="8572" xr:uid="{A979C05C-0800-4118-BD1C-00B1837B92A6}"/>
    <cellStyle name="SAPBEXHLevel2 5 16 2 3" xfId="11015" xr:uid="{2818C2B4-7ACE-44F4-B0F8-6733DD511297}"/>
    <cellStyle name="SAPBEXHLevel2 5 16 2 4" xfId="12442" xr:uid="{7C025160-9ECF-4DAD-893C-FF1CBF30D6C2}"/>
    <cellStyle name="SAPBEXHLevel2 5 16 2 5" xfId="14022" xr:uid="{85B827BD-EA5C-408D-BEAE-C2DDB84F8EA1}"/>
    <cellStyle name="SAPBEXHLevel2 5 16 3" xfId="8443" xr:uid="{6D90D518-1360-4EAB-A27A-C13C13F088B3}"/>
    <cellStyle name="SAPBEXHLevel2 5 16 4" xfId="10886" xr:uid="{07BA3B43-1866-4A16-984F-A69D4B2DED90}"/>
    <cellStyle name="SAPBEXHLevel2 5 16 5" xfId="12317" xr:uid="{2F8C8BE9-C966-4C7F-BC5E-E9CE67950815}"/>
    <cellStyle name="SAPBEXHLevel2 5 16 6" xfId="12036" xr:uid="{6594B39F-51A6-4068-B587-A906980F55B1}"/>
    <cellStyle name="SAPBEXHLevel2 5 17" xfId="2497" xr:uid="{4641C2B1-D4D8-4B2C-BF31-839F1C590EF0}"/>
    <cellStyle name="SAPBEXHLevel2 5 17 2" xfId="6738" xr:uid="{825DEB6A-C390-4860-A85F-0E354F7C0E7E}"/>
    <cellStyle name="SAPBEXHLevel2 5 17 3" xfId="4922" xr:uid="{3CB840A6-A5A6-4F27-87FF-1A90D0E1853B}"/>
    <cellStyle name="SAPBEXHLevel2 5 17 4" xfId="10263" xr:uid="{4A104E03-A2E0-4E52-B21C-B22009C819CE}"/>
    <cellStyle name="SAPBEXHLevel2 5 18" xfId="4506" xr:uid="{BD915295-88B1-4CFB-9339-0CE10FBADBE7}"/>
    <cellStyle name="SAPBEXHLevel2 5 19" xfId="5072" xr:uid="{AF5089DC-2884-47FD-8724-004B338B92AC}"/>
    <cellStyle name="SAPBEXHLevel2 5 2" xfId="2000" xr:uid="{1DDEF2DC-50F0-469B-9400-7B91DAE9411F}"/>
    <cellStyle name="SAPBEXHLevel2 5 2 2" xfId="3314" xr:uid="{2D4D841D-2A4F-486E-99D6-6FBD4D456F24}"/>
    <cellStyle name="SAPBEXHLevel2 5 2 2 2" xfId="7555" xr:uid="{E3BA3263-2777-4652-A091-4462C8E33B73}"/>
    <cellStyle name="SAPBEXHLevel2 5 2 2 3" xfId="11464" xr:uid="{CB31A1EE-364A-4F71-BE32-B6679161E721}"/>
    <cellStyle name="SAPBEXHLevel2 5 2 2 4" xfId="11914" xr:uid="{1BC1873C-95AE-4125-8B39-2EDED42449A9}"/>
    <cellStyle name="SAPBEXHLevel2 5 2 3" xfId="6257" xr:uid="{A408FDB9-DCD9-45BB-BA39-AD4A98872D5C}"/>
    <cellStyle name="SAPBEXHLevel2 5 2 4" xfId="9015" xr:uid="{D3FF36F9-4B89-4358-8DE5-710595D9BE03}"/>
    <cellStyle name="SAPBEXHLevel2 5 2 5" xfId="8031" xr:uid="{912A9785-56E4-4D0D-925B-D46F5459C2B8}"/>
    <cellStyle name="SAPBEXHLevel2 5 2 6" xfId="13880" xr:uid="{572BF162-088A-4944-A5BE-9C4898A41BA8}"/>
    <cellStyle name="SAPBEXHLevel2 5 20" xfId="10312" xr:uid="{40D9DC0D-100F-42AE-BDB3-F28E583AFDED}"/>
    <cellStyle name="SAPBEXHLevel2 5 21" xfId="13917" xr:uid="{8D894ADA-31CB-4A6F-ABEE-CACCBAF461BD}"/>
    <cellStyle name="SAPBEXHLevel2 5 3" xfId="2001" xr:uid="{464850D1-FE39-4DF5-B2B4-BE34F1167599}"/>
    <cellStyle name="SAPBEXHLevel2 5 3 2" xfId="3315" xr:uid="{A8716127-2CFE-4F51-A931-E7598AE15CC8}"/>
    <cellStyle name="SAPBEXHLevel2 5 3 2 2" xfId="7556" xr:uid="{31ADE062-E516-44EB-AC7A-8B01DE5A8839}"/>
    <cellStyle name="SAPBEXHLevel2 5 3 2 3" xfId="11465" xr:uid="{6DDC235A-5B85-4C01-876F-BF029E196855}"/>
    <cellStyle name="SAPBEXHLevel2 5 3 2 4" xfId="11915" xr:uid="{4DF1B035-EFD6-453A-8423-C140B7ECF691}"/>
    <cellStyle name="SAPBEXHLevel2 5 3 3" xfId="6258" xr:uid="{504B0ECD-BF1B-4336-8720-A2FCEFAB92A1}"/>
    <cellStyle name="SAPBEXHLevel2 5 3 4" xfId="9016" xr:uid="{E0333048-A5AF-4E21-8B65-685AF54C32A4}"/>
    <cellStyle name="SAPBEXHLevel2 5 3 5" xfId="8032" xr:uid="{0647F33E-DCDC-42BE-8E52-5FF5DC4E979F}"/>
    <cellStyle name="SAPBEXHLevel2 5 3 6" xfId="13147" xr:uid="{E88F6F0D-93F4-4B7E-824C-6CFE3807A07C}"/>
    <cellStyle name="SAPBEXHLevel2 5 4" xfId="2002" xr:uid="{79ADE5A4-3DFD-4410-BE70-90212BB64427}"/>
    <cellStyle name="SAPBEXHLevel2 5 4 2" xfId="3316" xr:uid="{3B57EEE6-53DC-497E-907C-10A2EF277042}"/>
    <cellStyle name="SAPBEXHLevel2 5 4 2 2" xfId="7557" xr:uid="{5745F32C-A585-4151-A3CA-296A27C90755}"/>
    <cellStyle name="SAPBEXHLevel2 5 4 2 3" xfId="11466" xr:uid="{9C62F028-47C4-4E0F-AB3B-3C0E9CC473E8}"/>
    <cellStyle name="SAPBEXHLevel2 5 4 2 4" xfId="11916" xr:uid="{7776664E-18B4-455E-980B-8547C85005FA}"/>
    <cellStyle name="SAPBEXHLevel2 5 4 3" xfId="6259" xr:uid="{7B466642-0DE6-4FDE-9E4F-3BDD7DFBA3A4}"/>
    <cellStyle name="SAPBEXHLevel2 5 4 4" xfId="9017" xr:uid="{98BE0626-6EBD-46DB-A86D-B290B091EE21}"/>
    <cellStyle name="SAPBEXHLevel2 5 4 5" xfId="8033" xr:uid="{90810057-082D-41B6-A4FF-63010869EF1E}"/>
    <cellStyle name="SAPBEXHLevel2 5 4 6" xfId="9876" xr:uid="{1D418F9E-6EF1-4BCA-A4F7-9D4699FD10C3}"/>
    <cellStyle name="SAPBEXHLevel2 5 5" xfId="2003" xr:uid="{B501A0E3-2C4F-4400-A13D-7F63C23CC9CF}"/>
    <cellStyle name="SAPBEXHLevel2 5 5 2" xfId="3317" xr:uid="{9F473E95-0D42-44B1-BC47-EBE582057C76}"/>
    <cellStyle name="SAPBEXHLevel2 5 5 2 2" xfId="7558" xr:uid="{263CF35F-7A90-4150-BC52-006D67569A3F}"/>
    <cellStyle name="SAPBEXHLevel2 5 5 2 3" xfId="11467" xr:uid="{009F49C2-A89A-47E1-BF96-3F16EE604517}"/>
    <cellStyle name="SAPBEXHLevel2 5 5 2 4" xfId="11917" xr:uid="{27FEC2D6-9C3C-4CB7-A5A8-486D3065703D}"/>
    <cellStyle name="SAPBEXHLevel2 5 5 3" xfId="6260" xr:uid="{610A23EA-8FEB-4EA7-85D0-F60B515E12BA}"/>
    <cellStyle name="SAPBEXHLevel2 5 5 4" xfId="9018" xr:uid="{284BAF2F-D030-40F8-ABEA-B6FECA84C350}"/>
    <cellStyle name="SAPBEXHLevel2 5 5 5" xfId="8034" xr:uid="{9E25C84C-6175-4BFB-BAB3-7EDA38246B81}"/>
    <cellStyle name="SAPBEXHLevel2 5 5 6" xfId="9875" xr:uid="{74E749DB-E4CE-4828-8516-533F002D211D}"/>
    <cellStyle name="SAPBEXHLevel2 5 6" xfId="2004" xr:uid="{7D60E123-2369-4F88-A270-B21BE00D494B}"/>
    <cellStyle name="SAPBEXHLevel2 5 6 2" xfId="3318" xr:uid="{CF294DF4-0C46-41A1-BA62-8BBF68700E57}"/>
    <cellStyle name="SAPBEXHLevel2 5 6 2 2" xfId="7559" xr:uid="{6ACBA60A-B8A1-4E57-9B75-2BB0D43436AF}"/>
    <cellStyle name="SAPBEXHLevel2 5 6 2 3" xfId="11468" xr:uid="{6AD8F0AA-0109-4288-B33E-CA7D21A40E18}"/>
    <cellStyle name="SAPBEXHLevel2 5 6 2 4" xfId="13781" xr:uid="{0A9BCB5C-F47F-476B-B389-475AE0EFA0C1}"/>
    <cellStyle name="SAPBEXHLevel2 5 6 3" xfId="6261" xr:uid="{E4DEEB90-9B5B-4582-B62E-727FE22015D0}"/>
    <cellStyle name="SAPBEXHLevel2 5 6 4" xfId="9019" xr:uid="{78167634-8F70-4CFC-9CD0-A5B63B9855E1}"/>
    <cellStyle name="SAPBEXHLevel2 5 6 5" xfId="8035" xr:uid="{E8E52939-BF1F-41BC-A6EF-5EE15B84452C}"/>
    <cellStyle name="SAPBEXHLevel2 5 6 6" xfId="12832" xr:uid="{32A698D3-F0C6-4B8B-8F74-2ED17E8C9320}"/>
    <cellStyle name="SAPBEXHLevel2 5 7" xfId="2005" xr:uid="{8D2E79CB-4130-4300-90E6-0CF63FADB823}"/>
    <cellStyle name="SAPBEXHLevel2 5 7 2" xfId="3319" xr:uid="{426C001D-AEFB-491D-98B5-E37E71FCCD11}"/>
    <cellStyle name="SAPBEXHLevel2 5 7 2 2" xfId="7560" xr:uid="{11779978-2A70-4274-BFD7-6C40078BFF04}"/>
    <cellStyle name="SAPBEXHLevel2 5 7 2 3" xfId="11469" xr:uid="{D32DEA8D-554B-4D57-988E-011296479D51}"/>
    <cellStyle name="SAPBEXHLevel2 5 7 2 4" xfId="11918" xr:uid="{01DF672C-A51D-43F5-93F5-8C4448B1EAE4}"/>
    <cellStyle name="SAPBEXHLevel2 5 7 3" xfId="6262" xr:uid="{82A9FEB0-8ED1-4707-921D-6B7488078A2B}"/>
    <cellStyle name="SAPBEXHLevel2 5 7 4" xfId="9020" xr:uid="{65D7C387-099D-4D12-A49F-BF33FDA3A186}"/>
    <cellStyle name="SAPBEXHLevel2 5 7 5" xfId="8036" xr:uid="{7AACC068-9240-4EBB-889D-154276CFA40B}"/>
    <cellStyle name="SAPBEXHLevel2 5 7 6" xfId="13990" xr:uid="{00262476-F193-45F4-BD1B-0D98B040F852}"/>
    <cellStyle name="SAPBEXHLevel2 5 8" xfId="2006" xr:uid="{DF60FB36-A293-4A8E-B973-53C119F4D456}"/>
    <cellStyle name="SAPBEXHLevel2 5 8 2" xfId="3320" xr:uid="{1622C2AF-FB6E-4A4A-87D1-2FFE17872CFC}"/>
    <cellStyle name="SAPBEXHLevel2 5 8 2 2" xfId="7561" xr:uid="{AC222565-383F-4E31-BD93-BDF7A1A61065}"/>
    <cellStyle name="SAPBEXHLevel2 5 8 2 3" xfId="11470" xr:uid="{30A98A27-EDB5-436A-BC31-D229D8CB596D}"/>
    <cellStyle name="SAPBEXHLevel2 5 8 2 4" xfId="11919" xr:uid="{8455713C-FA17-4780-B3AC-730E297747D3}"/>
    <cellStyle name="SAPBEXHLevel2 5 8 3" xfId="6263" xr:uid="{5CB313C2-1C16-4000-9AED-31BEF5590A79}"/>
    <cellStyle name="SAPBEXHLevel2 5 8 4" xfId="9021" xr:uid="{B88D4880-44AF-4211-9A14-B79389DAD6DF}"/>
    <cellStyle name="SAPBEXHLevel2 5 8 5" xfId="8037" xr:uid="{DDC35D10-C3E3-421A-B4C1-43017E5BC913}"/>
    <cellStyle name="SAPBEXHLevel2 5 8 6" xfId="13879" xr:uid="{90AD492A-2090-4D67-8753-074D8B1F674F}"/>
    <cellStyle name="SAPBEXHLevel2 5 9" xfId="2007" xr:uid="{F27BA7A8-5C05-4D29-8FC5-346AD1DB4A75}"/>
    <cellStyle name="SAPBEXHLevel2 5 9 2" xfId="3321" xr:uid="{1DC7070C-1C01-48B8-B0B6-2A742E216C66}"/>
    <cellStyle name="SAPBEXHLevel2 5 9 2 2" xfId="7562" xr:uid="{4D5FB005-835B-4961-A6BA-76C84AAD0086}"/>
    <cellStyle name="SAPBEXHLevel2 5 9 2 3" xfId="11471" xr:uid="{02E6BF6F-0220-4D68-B149-E36F41497906}"/>
    <cellStyle name="SAPBEXHLevel2 5 9 2 4" xfId="11920" xr:uid="{4958A1B2-1C0D-4CFC-AA2B-31D31F464E56}"/>
    <cellStyle name="SAPBEXHLevel2 5 9 3" xfId="6264" xr:uid="{5A2270E7-19BA-488A-BEC0-294CB2DAFA63}"/>
    <cellStyle name="SAPBEXHLevel2 5 9 4" xfId="9022" xr:uid="{59284454-F49D-457A-9A33-CAD2C418441A}"/>
    <cellStyle name="SAPBEXHLevel2 5 9 5" xfId="8038" xr:uid="{F346E5DB-D895-4CBD-B088-4FA4D06D55D7}"/>
    <cellStyle name="SAPBEXHLevel2 5 9 6" xfId="13145" xr:uid="{0FFEF9AE-BD4B-409B-9D35-EDFC575D7FCA}"/>
    <cellStyle name="SAPBEXHLevel2 6" xfId="2008" xr:uid="{048EC20D-ED3F-49F0-8762-7F6CD15E1CEF}"/>
    <cellStyle name="SAPBEXHLevel2 6 2" xfId="4209" xr:uid="{C0BF7CC4-FAB4-4E52-95AB-932117334C46}"/>
    <cellStyle name="SAPBEXHLevel2 6 2 2" xfId="4339" xr:uid="{006440E8-FDC0-423A-88A6-C98CA978AF76}"/>
    <cellStyle name="SAPBEXHLevel2 6 2 2 2" xfId="8573" xr:uid="{77BB6E97-D6EF-47AF-BC80-105B9BD98298}"/>
    <cellStyle name="SAPBEXHLevel2 6 2 2 3" xfId="11016" xr:uid="{237C90D8-9313-4389-90DD-5DA7E1281C9F}"/>
    <cellStyle name="SAPBEXHLevel2 6 2 2 4" xfId="12443" xr:uid="{90001F15-F0B2-4D66-8854-F7D887062B96}"/>
    <cellStyle name="SAPBEXHLevel2 6 2 2 5" xfId="14023" xr:uid="{30F91988-4DEF-4046-BA9D-1060AA80084C}"/>
    <cellStyle name="SAPBEXHLevel2 6 2 3" xfId="8444" xr:uid="{F9FB0D72-978F-4042-B0C9-B80F486D91C8}"/>
    <cellStyle name="SAPBEXHLevel2 6 2 4" xfId="10887" xr:uid="{158CB999-BEE6-429D-8B6E-5AA7D6223FB4}"/>
    <cellStyle name="SAPBEXHLevel2 6 2 5" xfId="12318" xr:uid="{772812B5-1163-4311-8180-D015BF6199BA}"/>
    <cellStyle name="SAPBEXHLevel2 6 2 6" xfId="12037" xr:uid="{BE3FB807-2E56-4FEF-9163-88ED7BC8576A}"/>
    <cellStyle name="SAPBEXHLevel2 6 3" xfId="3322" xr:uid="{0C061FED-460F-40D2-8567-51DA4ECAABA0}"/>
    <cellStyle name="SAPBEXHLevel2 6 3 2" xfId="7563" xr:uid="{EC81F3D5-CB4A-49E2-9F94-65DB770B37D8}"/>
    <cellStyle name="SAPBEXHLevel2 6 3 3" xfId="11472" xr:uid="{3E35C8CB-53FD-4C5D-97B6-B41A1ECD8403}"/>
    <cellStyle name="SAPBEXHLevel2 6 3 4" xfId="9372" xr:uid="{810BE585-A0A9-41CB-AF0A-D742328026F2}"/>
    <cellStyle name="SAPBEXHLevel2 6 4" xfId="6265" xr:uid="{008DAE25-58F5-4D20-B9F1-CF81E9E691F1}"/>
    <cellStyle name="SAPBEXHLevel2 6 5" xfId="9023" xr:uid="{8589CEC8-366C-4A97-AF58-AF2F160EE3C2}"/>
    <cellStyle name="SAPBEXHLevel2 6 6" xfId="4379" xr:uid="{0EE33CFC-DC4D-46F9-90A9-D1EFDCD19B2D}"/>
    <cellStyle name="SAPBEXHLevel2 6 7" xfId="9874" xr:uid="{3F1579BA-1BC1-4803-9018-A2F574BDA05F}"/>
    <cellStyle name="SAPBEXHLevel2 7" xfId="2009" xr:uid="{C4557D9D-85DE-43B9-83C3-ECDB3055E806}"/>
    <cellStyle name="SAPBEXHLevel2 7 2" xfId="4210" xr:uid="{9B143747-3386-416E-914E-7FD5E68DCCF9}"/>
    <cellStyle name="SAPBEXHLevel2 7 2 2" xfId="4340" xr:uid="{1583BDE6-4DAD-4B8E-9FED-60CE50D0275C}"/>
    <cellStyle name="SAPBEXHLevel2 7 2 2 2" xfId="8574" xr:uid="{5C5058B8-4817-4B6D-8A7B-3132E008D655}"/>
    <cellStyle name="SAPBEXHLevel2 7 2 2 3" xfId="11017" xr:uid="{37390952-C489-4B69-88E0-370395A74A45}"/>
    <cellStyle name="SAPBEXHLevel2 7 2 2 4" xfId="12444" xr:uid="{3F809500-8562-408F-9784-D82E9A060141}"/>
    <cellStyle name="SAPBEXHLevel2 7 2 2 5" xfId="14024" xr:uid="{E098D3FD-4DD9-4F76-974C-723D16F15530}"/>
    <cellStyle name="SAPBEXHLevel2 7 2 3" xfId="8445" xr:uid="{5C97FA15-A131-4179-A897-428CD579C51F}"/>
    <cellStyle name="SAPBEXHLevel2 7 2 4" xfId="10888" xr:uid="{30E39EE2-68F2-434B-A8B8-2970F958BA82}"/>
    <cellStyle name="SAPBEXHLevel2 7 2 5" xfId="12319" xr:uid="{11F1087C-B39A-47F9-A19C-70C3DAE26E38}"/>
    <cellStyle name="SAPBEXHLevel2 7 2 6" xfId="12038" xr:uid="{E0CBEF57-A760-47F6-88DA-B8292BBC8729}"/>
    <cellStyle name="SAPBEXHLevel2 7 3" xfId="3323" xr:uid="{87038B4B-5807-4BBB-A426-296A562E6AE7}"/>
    <cellStyle name="SAPBEXHLevel2 7 3 2" xfId="7564" xr:uid="{199D6241-86B6-4680-8DDA-F8DB7AE1E7CD}"/>
    <cellStyle name="SAPBEXHLevel2 7 3 3" xfId="11473" xr:uid="{DAD311EC-5AB8-4AE6-9DC8-740880C0A811}"/>
    <cellStyle name="SAPBEXHLevel2 7 3 4" xfId="11921" xr:uid="{1AE8DF8A-7D53-4F79-A672-2945A748E70C}"/>
    <cellStyle name="SAPBEXHLevel2 7 4" xfId="6266" xr:uid="{E67E2002-1520-4139-805F-AA54A7E0F6CA}"/>
    <cellStyle name="SAPBEXHLevel2 7 5" xfId="9024" xr:uid="{8564D594-1432-44BD-8C99-8386654F6450}"/>
    <cellStyle name="SAPBEXHLevel2 7 6" xfId="6642" xr:uid="{0226F128-C9A1-4A9C-9EE5-F32E79755E37}"/>
    <cellStyle name="SAPBEXHLevel2 7 7" xfId="9920" xr:uid="{EEF8A37E-28D5-42BA-B9F0-6353BBBAFC6E}"/>
    <cellStyle name="SAPBEXHLevel2 8" xfId="2010" xr:uid="{C8CC9ABD-946E-4D79-9938-5E6E8A3B6662}"/>
    <cellStyle name="SAPBEXHLevel2 8 2" xfId="4211" xr:uid="{944BA4F6-49F9-462E-9755-34D05BA7CB5B}"/>
    <cellStyle name="SAPBEXHLevel2 8 2 2" xfId="4341" xr:uid="{311FEEA0-475B-491F-A88A-7BBBA4FB0B2F}"/>
    <cellStyle name="SAPBEXHLevel2 8 2 2 2" xfId="8575" xr:uid="{2CFB894F-0B6E-426B-A4BF-112D3C513738}"/>
    <cellStyle name="SAPBEXHLevel2 8 2 2 3" xfId="11018" xr:uid="{A36B3D03-C0CB-4725-A465-0080A2ABCA3D}"/>
    <cellStyle name="SAPBEXHLevel2 8 2 2 4" xfId="12445" xr:uid="{49423066-2841-47FF-B8D0-FAF134005F3E}"/>
    <cellStyle name="SAPBEXHLevel2 8 2 2 5" xfId="14025" xr:uid="{0456905E-331D-4303-897B-89A9F1936CF4}"/>
    <cellStyle name="SAPBEXHLevel2 8 2 3" xfId="8446" xr:uid="{F2C449A2-189B-45D1-8130-CA5857BC2ABB}"/>
    <cellStyle name="SAPBEXHLevel2 8 2 4" xfId="10889" xr:uid="{6F226524-94F3-4448-835A-11B4D345EA17}"/>
    <cellStyle name="SAPBEXHLevel2 8 2 5" xfId="12320" xr:uid="{AD77DA33-9C49-47C5-A2DD-6257BB657822}"/>
    <cellStyle name="SAPBEXHLevel2 8 2 6" xfId="12039" xr:uid="{1BDAE9F5-CB42-44A7-9395-BB8A5B11F3D6}"/>
    <cellStyle name="SAPBEXHLevel2 8 3" xfId="3324" xr:uid="{14B2F2E5-5EFC-46EE-A4ED-754F5D06430C}"/>
    <cellStyle name="SAPBEXHLevel2 8 3 2" xfId="7565" xr:uid="{5E890F7D-AFDA-4684-94F2-AC08EDD57765}"/>
    <cellStyle name="SAPBEXHLevel2 8 3 3" xfId="11474" xr:uid="{EB7A7F15-CD2C-4108-A7BD-F9A63CF2E87D}"/>
    <cellStyle name="SAPBEXHLevel2 8 3 4" xfId="11922" xr:uid="{F042F33E-42E8-41BA-970A-787083CF4DC8}"/>
    <cellStyle name="SAPBEXHLevel2 8 4" xfId="6267" xr:uid="{5B969823-BA40-47B5-8360-E38B56C46104}"/>
    <cellStyle name="SAPBEXHLevel2 8 5" xfId="9025" xr:uid="{B359602C-A47B-4351-9405-3F98FA8A9577}"/>
    <cellStyle name="SAPBEXHLevel2 8 6" xfId="9404" xr:uid="{30558888-DEA1-49AC-A26B-B53FC9E0E773}"/>
    <cellStyle name="SAPBEXHLevel2 8 7" xfId="12831" xr:uid="{23692B70-5413-4AE7-B72C-2336E23138CC}"/>
    <cellStyle name="SAPBEXHLevel2 9" xfId="2011" xr:uid="{E50A6DBD-A03F-43A7-8701-AB02D9ABD893}"/>
    <cellStyle name="SAPBEXHLevel2 9 2" xfId="3325" xr:uid="{1DA03412-44A1-41CF-A3B3-EC107BE06B26}"/>
    <cellStyle name="SAPBEXHLevel2 9 2 2" xfId="7566" xr:uid="{124846E7-EAB9-4B7B-A4A3-666B9849A418}"/>
    <cellStyle name="SAPBEXHLevel2 9 2 3" xfId="11475" xr:uid="{1EED88FA-E940-4DCD-9C23-A1E9DAC6D8EA}"/>
    <cellStyle name="SAPBEXHLevel2 9 2 4" xfId="11923" xr:uid="{3587A79A-7740-40DA-873B-82C3A071211E}"/>
    <cellStyle name="SAPBEXHLevel2 9 3" xfId="6268" xr:uid="{2F0936E9-97DA-4454-ACAE-CCE9548C3287}"/>
    <cellStyle name="SAPBEXHLevel2 9 4" xfId="9026" xr:uid="{E3F63113-6064-4643-84C6-863DF7E8D861}"/>
    <cellStyle name="SAPBEXHLevel2 9 5" xfId="9402" xr:uid="{89D178C6-181B-4EE2-B709-D76051EA3351}"/>
    <cellStyle name="SAPBEXHLevel2 9 6" xfId="13144" xr:uid="{A5ADBB6C-14FB-44E5-BAA1-427A9A9A6D37}"/>
    <cellStyle name="SAPBEXHLevel2_Mesquite Solar 277 MW v1" xfId="2012" xr:uid="{0DDA5980-33B0-4E3F-88FF-FF055E8894A1}"/>
    <cellStyle name="SAPBEXHLevel2X" xfId="185" xr:uid="{315651C9-319A-4748-A203-9C2F9969A0CB}"/>
    <cellStyle name="SAPBEXHLevel2X 10" xfId="2013" xr:uid="{36469D38-C164-4E27-92CC-694989CF2F58}"/>
    <cellStyle name="SAPBEXHLevel2X 10 2" xfId="3326" xr:uid="{C22A25AB-7D7E-410C-A824-00D459349A5A}"/>
    <cellStyle name="SAPBEXHLevel2X 10 2 2" xfId="7567" xr:uid="{BD980CCC-E9E2-4393-96AA-A715AA796E8C}"/>
    <cellStyle name="SAPBEXHLevel2X 10 2 3" xfId="11476" xr:uid="{CEE4A70B-B371-41AB-8FD7-EBED731AA8F8}"/>
    <cellStyle name="SAPBEXHLevel2X 10 2 4" xfId="11924" xr:uid="{005F8109-C400-436E-B2D9-CC495B4692CD}"/>
    <cellStyle name="SAPBEXHLevel2X 10 3" xfId="6269" xr:uid="{401B6791-57B1-45F9-92F5-9437AA6C49D9}"/>
    <cellStyle name="SAPBEXHLevel2X 10 4" xfId="9027" xr:uid="{C235FEDC-5224-45BE-8CB3-4B09653EACE4}"/>
    <cellStyle name="SAPBEXHLevel2X 10 5" xfId="8039" xr:uid="{27C1F11B-17E0-43B4-86DE-7280A54AE233}"/>
    <cellStyle name="SAPBEXHLevel2X 10 6" xfId="9873" xr:uid="{4E0AD106-A0B3-4A0F-AA6D-A4A3055AEB31}"/>
    <cellStyle name="SAPBEXHLevel2X 11" xfId="2014" xr:uid="{09DBB1F1-B8EE-44DF-8B6A-FA7E1AFD480D}"/>
    <cellStyle name="SAPBEXHLevel2X 11 2" xfId="3327" xr:uid="{E6D878B0-D0AD-46F7-A477-BF608E1174D5}"/>
    <cellStyle name="SAPBEXHLevel2X 11 2 2" xfId="7568" xr:uid="{EC56470E-A6B2-4887-BF91-382FCBAE0CDB}"/>
    <cellStyle name="SAPBEXHLevel2X 11 2 3" xfId="11477" xr:uid="{346A1463-0BF9-458B-8B91-20E50A91FEA4}"/>
    <cellStyle name="SAPBEXHLevel2X 11 2 4" xfId="11925" xr:uid="{77E7BEAF-9B1D-4089-B63A-70BB36EF11BC}"/>
    <cellStyle name="SAPBEXHLevel2X 11 3" xfId="6270" xr:uid="{D0EFFCB7-3CBA-46F6-A1B4-7EB850FEC030}"/>
    <cellStyle name="SAPBEXHLevel2X 11 4" xfId="9028" xr:uid="{523A5A9D-A2C9-4CEB-A744-F6E892C5B2DE}"/>
    <cellStyle name="SAPBEXHLevel2X 11 5" xfId="8303" xr:uid="{E6CE8A4F-E482-4352-8A9F-97DE5B6D8DE1}"/>
    <cellStyle name="SAPBEXHLevel2X 11 6" xfId="9917" xr:uid="{77CF1BC9-6775-4187-B4E4-9B5246E2ACAC}"/>
    <cellStyle name="SAPBEXHLevel2X 12" xfId="2015" xr:uid="{43266C0D-8247-48CB-A377-5D3DD9B2F4BE}"/>
    <cellStyle name="SAPBEXHLevel2X 12 2" xfId="3328" xr:uid="{521EC5A6-29E1-4DCD-9462-542385ABE37A}"/>
    <cellStyle name="SAPBEXHLevel2X 12 2 2" xfId="7569" xr:uid="{364E689B-0FB9-4CAE-8305-2B1D4944548D}"/>
    <cellStyle name="SAPBEXHLevel2X 12 2 3" xfId="11478" xr:uid="{BABB4721-6382-47C3-854E-CDABE31EC244}"/>
    <cellStyle name="SAPBEXHLevel2X 12 2 4" xfId="11926" xr:uid="{E8C87229-1708-4DEA-9832-2619281CAF02}"/>
    <cellStyle name="SAPBEXHLevel2X 12 3" xfId="6271" xr:uid="{CD1B864B-D75A-46A2-B7C3-9AFA59738709}"/>
    <cellStyle name="SAPBEXHLevel2X 12 4" xfId="9029" xr:uid="{0AED474F-B3C1-485D-A644-0C6EED9E4453}"/>
    <cellStyle name="SAPBEXHLevel2X 12 5" xfId="5390" xr:uid="{332E984E-6E58-426C-B98A-EB7E75282F2A}"/>
    <cellStyle name="SAPBEXHLevel2X 12 6" xfId="12830" xr:uid="{BFAD630A-9AD4-473D-B5D0-83808CC265AD}"/>
    <cellStyle name="SAPBEXHLevel2X 13" xfId="2016" xr:uid="{229EC573-84F0-4A67-AD7C-B98D99CCBB39}"/>
    <cellStyle name="SAPBEXHLevel2X 13 2" xfId="3329" xr:uid="{99C146E3-1942-4C82-B32D-51D64C1D4616}"/>
    <cellStyle name="SAPBEXHLevel2X 13 2 2" xfId="7570" xr:uid="{2E781BDA-1DA7-4403-80EB-CB733AB98A5E}"/>
    <cellStyle name="SAPBEXHLevel2X 13 2 3" xfId="11479" xr:uid="{0F35365A-01B3-4B75-8EEC-D8228710415F}"/>
    <cellStyle name="SAPBEXHLevel2X 13 2 4" xfId="12787" xr:uid="{DE9B6631-594E-4126-BD6B-DE0A2DB55194}"/>
    <cellStyle name="SAPBEXHLevel2X 13 3" xfId="6272" xr:uid="{119380B8-34F7-4162-B3D9-9221DFF8A97B}"/>
    <cellStyle name="SAPBEXHLevel2X 13 4" xfId="9030" xr:uid="{A643158A-9417-4A29-961D-22F0EFBE4139}"/>
    <cellStyle name="SAPBEXHLevel2X 13 5" xfId="5391" xr:uid="{F1819DF9-AF3B-4CF4-A343-DD04A6963C62}"/>
    <cellStyle name="SAPBEXHLevel2X 13 6" xfId="13143" xr:uid="{B91DD687-12B6-4B20-8F70-BFA6C3430BC8}"/>
    <cellStyle name="SAPBEXHLevel2X 14" xfId="2017" xr:uid="{6A4731BD-4EDA-47BE-9E6B-79E583EDF770}"/>
    <cellStyle name="SAPBEXHLevel2X 14 2" xfId="3330" xr:uid="{9F1A8C8D-FB2A-40C2-89D0-D936836F5502}"/>
    <cellStyle name="SAPBEXHLevel2X 14 2 2" xfId="7571" xr:uid="{09B29F53-F025-459A-B818-154B85C05ABF}"/>
    <cellStyle name="SAPBEXHLevel2X 14 2 3" xfId="11480" xr:uid="{56CB5BC0-4C5B-4F38-A6C3-E8F47317BB84}"/>
    <cellStyle name="SAPBEXHLevel2X 14 2 4" xfId="11927" xr:uid="{DE81B307-2569-48E9-9120-2042CB78CFE3}"/>
    <cellStyle name="SAPBEXHLevel2X 14 3" xfId="6273" xr:uid="{CE916883-9201-4725-8C02-1176DFC8BE09}"/>
    <cellStyle name="SAPBEXHLevel2X 14 4" xfId="9031" xr:uid="{D62267B2-D584-4054-B7E2-7349FE6AB120}"/>
    <cellStyle name="SAPBEXHLevel2X 14 5" xfId="5392" xr:uid="{F8699545-D6E9-4D94-A9E5-D9F0EF01B8EC}"/>
    <cellStyle name="SAPBEXHLevel2X 14 6" xfId="9872" xr:uid="{7ED8B44B-8077-47F4-A8D4-29957BC6F7A9}"/>
    <cellStyle name="SAPBEXHLevel2X 15" xfId="2018" xr:uid="{7B104A6E-1FD3-41CF-B47F-D90959112B5D}"/>
    <cellStyle name="SAPBEXHLevel2X 15 2" xfId="3331" xr:uid="{2DD89365-7E37-41E7-8134-9301288E131D}"/>
    <cellStyle name="SAPBEXHLevel2X 15 2 2" xfId="7572" xr:uid="{971F6C72-6A90-44A3-8AAE-45DC5C1DAE27}"/>
    <cellStyle name="SAPBEXHLevel2X 15 2 3" xfId="11481" xr:uid="{36F1C197-6A78-4A37-B3DB-B3125507F8E7}"/>
    <cellStyle name="SAPBEXHLevel2X 15 2 4" xfId="11928" xr:uid="{A3685252-085C-4583-B636-C17ACF7E678F}"/>
    <cellStyle name="SAPBEXHLevel2X 15 3" xfId="6274" xr:uid="{B44F3E6D-6044-4E4B-B132-934C14A21538}"/>
    <cellStyle name="SAPBEXHLevel2X 15 4" xfId="9032" xr:uid="{5B11FB1E-25A2-46C2-9D0B-2A6CD24646D3}"/>
    <cellStyle name="SAPBEXHLevel2X 15 5" xfId="5393" xr:uid="{C34B4C22-8E5E-47DB-B999-47EE37C5B343}"/>
    <cellStyle name="SAPBEXHLevel2X 15 6" xfId="9918" xr:uid="{4B7DE952-327E-4049-B9B1-1AD0E0C8CC58}"/>
    <cellStyle name="SAPBEXHLevel2X 16" xfId="2019" xr:uid="{C4E2868E-085A-4DDD-9353-AE809D012B0E}"/>
    <cellStyle name="SAPBEXHLevel2X 16 2" xfId="3332" xr:uid="{B397879B-E408-4BC2-A264-946C238C878D}"/>
    <cellStyle name="SAPBEXHLevel2X 16 2 2" xfId="7573" xr:uid="{94EE39FF-A053-412F-8B71-7F524484A7D5}"/>
    <cellStyle name="SAPBEXHLevel2X 16 2 3" xfId="11482" xr:uid="{0CA4AC5D-C925-4263-AF53-12BEDF832B3B}"/>
    <cellStyle name="SAPBEXHLevel2X 16 2 4" xfId="12293" xr:uid="{072D463F-51E5-4A00-A395-4FA5B189BE2E}"/>
    <cellStyle name="SAPBEXHLevel2X 16 3" xfId="6275" xr:uid="{DDF2B566-AC87-49BC-8A4F-0EB80FB83C1E}"/>
    <cellStyle name="SAPBEXHLevel2X 16 4" xfId="9033" xr:uid="{C4EFDE09-BED5-4208-B216-8467197884B2}"/>
    <cellStyle name="SAPBEXHLevel2X 16 5" xfId="4419" xr:uid="{38541A65-42AE-49E2-8ADE-23D541452749}"/>
    <cellStyle name="SAPBEXHLevel2X 16 6" xfId="12875" xr:uid="{00145488-515F-474B-AA42-B61B646E4316}"/>
    <cellStyle name="SAPBEXHLevel2X 17" xfId="2020" xr:uid="{C2FCEAFE-ECB1-48BB-ACF7-0A884A33D8DF}"/>
    <cellStyle name="SAPBEXHLevel2X 17 2" xfId="3333" xr:uid="{AF285342-F00A-4FDA-AD75-B7E32D77A0FE}"/>
    <cellStyle name="SAPBEXHLevel2X 17 2 2" xfId="7574" xr:uid="{EB186B26-9A36-453D-B85E-785D0A80022B}"/>
    <cellStyle name="SAPBEXHLevel2X 17 2 3" xfId="11483" xr:uid="{84003CED-CC91-48F4-B1EC-A1F53C83C0AD}"/>
    <cellStyle name="SAPBEXHLevel2X 17 2 4" xfId="5396" xr:uid="{D1909F75-CC07-41BF-B1B2-3C5D08E21609}"/>
    <cellStyle name="SAPBEXHLevel2X 17 3" xfId="6276" xr:uid="{762BB857-E4AA-448C-A3AE-18E2C2EC7440}"/>
    <cellStyle name="SAPBEXHLevel2X 17 4" xfId="9034" xr:uid="{9A7DE41F-3588-4E8B-897F-8C0FA921077D}"/>
    <cellStyle name="SAPBEXHLevel2X 17 5" xfId="5394" xr:uid="{EA9E62B6-9765-4ADC-A38B-3C3A9B7BD539}"/>
    <cellStyle name="SAPBEXHLevel2X 17 6" xfId="13142" xr:uid="{A5814B45-0F8C-47E6-A978-6FAA20D4DEB8}"/>
    <cellStyle name="SAPBEXHLevel2X 18" xfId="2021" xr:uid="{C94104E5-384F-4FC4-AA66-361382FFE314}"/>
    <cellStyle name="SAPBEXHLevel2X 18 2" xfId="3334" xr:uid="{97ABA090-E42A-4B10-ACFD-B6E2F290DAF4}"/>
    <cellStyle name="SAPBEXHLevel2X 18 2 2" xfId="7575" xr:uid="{DCCFA886-3D37-4482-BB93-353EB7802272}"/>
    <cellStyle name="SAPBEXHLevel2X 18 2 3" xfId="11484" xr:uid="{01175A35-B5EF-4369-BF57-CAAB979CAEC5}"/>
    <cellStyle name="SAPBEXHLevel2X 18 2 4" xfId="10303" xr:uid="{87EECDDD-8174-458C-9A31-8356498F0404}"/>
    <cellStyle name="SAPBEXHLevel2X 18 3" xfId="6277" xr:uid="{C518F745-77E7-4F95-B0E0-249405897E39}"/>
    <cellStyle name="SAPBEXHLevel2X 18 4" xfId="9035" xr:uid="{11AF7EC1-1D77-4357-9216-167AB2B8DBFA}"/>
    <cellStyle name="SAPBEXHLevel2X 18 5" xfId="8304" xr:uid="{D068C165-F245-4E79-8458-EC9651930068}"/>
    <cellStyle name="SAPBEXHLevel2X 18 6" xfId="13531" xr:uid="{80E95BB6-B245-4FFE-9089-BA237F7B9F8C}"/>
    <cellStyle name="SAPBEXHLevel2X 19" xfId="2022" xr:uid="{52437112-2843-4BA5-81E5-851A7C5A242A}"/>
    <cellStyle name="SAPBEXHLevel2X 19 2" xfId="3335" xr:uid="{B0402F84-673F-4D62-A95C-FC597164EA91}"/>
    <cellStyle name="SAPBEXHLevel2X 19 2 2" xfId="7576" xr:uid="{9104795F-E43C-4804-A2A9-AD6FAC28248E}"/>
    <cellStyle name="SAPBEXHLevel2X 19 2 3" xfId="11485" xr:uid="{776DE0AA-56C9-462B-A63B-C4ACB2F3A173}"/>
    <cellStyle name="SAPBEXHLevel2X 19 2 4" xfId="10477" xr:uid="{65533E0B-9985-42FF-8A5A-60CA4D048E26}"/>
    <cellStyle name="SAPBEXHLevel2X 19 3" xfId="6278" xr:uid="{78B061A3-D3CA-4DE6-8903-74EEA499CE46}"/>
    <cellStyle name="SAPBEXHLevel2X 19 4" xfId="9036" xr:uid="{715AD65C-A73A-4300-A96A-2BCFD39085E4}"/>
    <cellStyle name="SAPBEXHLevel2X 19 5" xfId="4420" xr:uid="{1D6D1F77-A00D-43BB-9265-737FEEAC3684}"/>
    <cellStyle name="SAPBEXHLevel2X 19 6" xfId="13532" xr:uid="{5C49395B-49A1-4A13-A74D-A668279DA9BB}"/>
    <cellStyle name="SAPBEXHLevel2X 2" xfId="186" xr:uid="{0C80D5AE-5BD3-44EC-B82C-4C216D6D24AE}"/>
    <cellStyle name="SAPBEXHLevel2X 2 10" xfId="2023" xr:uid="{71355478-18E1-4FF6-A61C-2BDA8DEB7BDA}"/>
    <cellStyle name="SAPBEXHLevel2X 2 10 2" xfId="3336" xr:uid="{5F90BCF0-AF05-4446-A0A1-3FA38FE5C621}"/>
    <cellStyle name="SAPBEXHLevel2X 2 10 2 2" xfId="7577" xr:uid="{80E99B48-DD4E-4B89-BFFE-FC8E6F2AEC50}"/>
    <cellStyle name="SAPBEXHLevel2X 2 10 2 3" xfId="11486" xr:uid="{C0CCEE19-BE13-4261-A288-7F220C3D7882}"/>
    <cellStyle name="SAPBEXHLevel2X 2 10 2 4" xfId="11929" xr:uid="{ECD42F67-9D57-44B4-8C09-1914D9DE8C88}"/>
    <cellStyle name="SAPBEXHLevel2X 2 10 3" xfId="6279" xr:uid="{2FEC7E84-6CB5-4E09-8F15-FD69E2077965}"/>
    <cellStyle name="SAPBEXHLevel2X 2 10 4" xfId="9037" xr:uid="{E4F43B09-F651-4F6A-830F-8F960FEC5060}"/>
    <cellStyle name="SAPBEXHLevel2X 2 10 5" xfId="8040" xr:uid="{3820E144-DCF1-497C-84FD-83384472D025}"/>
    <cellStyle name="SAPBEXHLevel2X 2 10 6" xfId="9871" xr:uid="{B13DF679-40B6-4962-9F0A-9FD9A1F47546}"/>
    <cellStyle name="SAPBEXHLevel2X 2 11" xfId="2024" xr:uid="{A9BCD733-AEEF-471F-ADA7-4D5F4797FD57}"/>
    <cellStyle name="SAPBEXHLevel2X 2 11 2" xfId="3337" xr:uid="{992C204A-D731-4920-ABEA-C0669459197A}"/>
    <cellStyle name="SAPBEXHLevel2X 2 11 2 2" xfId="7578" xr:uid="{3558BCD4-E1C8-48E2-94B8-2256621C0BB9}"/>
    <cellStyle name="SAPBEXHLevel2X 2 11 2 3" xfId="11487" xr:uid="{75074FFC-9383-44E6-81BE-6CF05526DBE2}"/>
    <cellStyle name="SAPBEXHLevel2X 2 11 2 4" xfId="11930" xr:uid="{FB5CE90A-FB8A-463D-9495-662E9FC81658}"/>
    <cellStyle name="SAPBEXHLevel2X 2 11 3" xfId="6280" xr:uid="{DE33F5DA-7AE9-40A2-BE18-4FC3B1374392}"/>
    <cellStyle name="SAPBEXHLevel2X 2 11 4" xfId="9038" xr:uid="{1D3F4F22-8B71-4E9B-9BD3-C68811911525}"/>
    <cellStyle name="SAPBEXHLevel2X 2 11 5" xfId="5395" xr:uid="{3AE48800-00AC-4D88-822D-1B8465EB8E25}"/>
    <cellStyle name="SAPBEXHLevel2X 2 11 6" xfId="9682" xr:uid="{D02AFB7E-01CC-4063-98FC-E8079A79DAA3}"/>
    <cellStyle name="SAPBEXHLevel2X 2 12" xfId="2025" xr:uid="{A4FAE4EB-1372-447F-BB39-1922082A297B}"/>
    <cellStyle name="SAPBEXHLevel2X 2 12 2" xfId="3338" xr:uid="{26A6CFD2-A60F-41B8-8E25-B56BE6E7D635}"/>
    <cellStyle name="SAPBEXHLevel2X 2 12 2 2" xfId="7579" xr:uid="{78AE1F11-AECB-4148-ABF3-42EABE492F42}"/>
    <cellStyle name="SAPBEXHLevel2X 2 12 2 3" xfId="11488" xr:uid="{3F884404-295E-4492-A512-B5FE89D689A5}"/>
    <cellStyle name="SAPBEXHLevel2X 2 12 2 4" xfId="9371" xr:uid="{1CB44352-9755-4FF7-B0D9-CA912D44ABE6}"/>
    <cellStyle name="SAPBEXHLevel2X 2 12 3" xfId="6281" xr:uid="{D57F88BF-B2BF-4CD0-AD22-F54E4D4F72AB}"/>
    <cellStyle name="SAPBEXHLevel2X 2 12 4" xfId="9039" xr:uid="{B86C1872-C9C1-4459-8887-86DBC3DDA5CF}"/>
    <cellStyle name="SAPBEXHLevel2X 2 12 5" xfId="6629" xr:uid="{63E0E35F-82A9-4067-ADE8-BC0D0200CC68}"/>
    <cellStyle name="SAPBEXHLevel2X 2 12 6" xfId="12829" xr:uid="{792A56C1-FCF4-4D3D-97B9-E0C1F8E5279E}"/>
    <cellStyle name="SAPBEXHLevel2X 2 13" xfId="2026" xr:uid="{EBE34EBD-55B1-4F59-8C1A-360C5BD07AFC}"/>
    <cellStyle name="SAPBEXHLevel2X 2 13 2" xfId="3339" xr:uid="{3E0A2D8A-299C-4BB5-864E-4EB8097C11D1}"/>
    <cellStyle name="SAPBEXHLevel2X 2 13 2 2" xfId="7580" xr:uid="{4BC68CE0-4C13-4194-BDCC-6EA72F64912A}"/>
    <cellStyle name="SAPBEXHLevel2X 2 13 2 3" xfId="11489" xr:uid="{E9B4EA4F-5733-448B-AA1E-596C628D43A3}"/>
    <cellStyle name="SAPBEXHLevel2X 2 13 2 4" xfId="11931" xr:uid="{56728280-974D-4EF8-854B-93DDD0826831}"/>
    <cellStyle name="SAPBEXHLevel2X 2 13 3" xfId="6282" xr:uid="{3293013F-BCD6-4273-AEED-BA1B57A167C9}"/>
    <cellStyle name="SAPBEXHLevel2X 2 13 4" xfId="9040" xr:uid="{94763826-9A78-4D15-BCFC-DAAEAA44D80E}"/>
    <cellStyle name="SAPBEXHLevel2X 2 13 5" xfId="8041" xr:uid="{75F010D9-080A-4805-AA7B-1925F0418CDA}"/>
    <cellStyle name="SAPBEXHLevel2X 2 13 6" xfId="13141" xr:uid="{C15036DF-BBBE-48EC-89EC-3FC9C23D99B9}"/>
    <cellStyle name="SAPBEXHLevel2X 2 14" xfId="2027" xr:uid="{32ABC849-2855-4FD5-A11A-2418FAFFFF72}"/>
    <cellStyle name="SAPBEXHLevel2X 2 14 2" xfId="3340" xr:uid="{36C81B19-5EBB-4C66-BD64-16871592A0FC}"/>
    <cellStyle name="SAPBEXHLevel2X 2 14 2 2" xfId="7581" xr:uid="{C65E8160-B1AD-4116-A1B7-14F92AD59528}"/>
    <cellStyle name="SAPBEXHLevel2X 2 14 2 3" xfId="11490" xr:uid="{8DB19BAA-8D4E-4294-B449-78FB7E576006}"/>
    <cellStyle name="SAPBEXHLevel2X 2 14 2 4" xfId="11932" xr:uid="{E9FDC62E-8C87-476F-8174-2AE686FF0AEC}"/>
    <cellStyle name="SAPBEXHLevel2X 2 14 3" xfId="6283" xr:uid="{88641354-33FD-4C6D-B8B1-90F6603700CE}"/>
    <cellStyle name="SAPBEXHLevel2X 2 14 4" xfId="9041" xr:uid="{0DA9F6DC-057D-4386-90FD-521FE82343C3}"/>
    <cellStyle name="SAPBEXHLevel2X 2 14 5" xfId="8042" xr:uid="{9C51334B-F29C-43BF-9098-81CD374164D0}"/>
    <cellStyle name="SAPBEXHLevel2X 2 14 6" xfId="9514" xr:uid="{F8161A82-2506-413D-B51A-32AE52A8836D}"/>
    <cellStyle name="SAPBEXHLevel2X 2 15" xfId="2028" xr:uid="{1BE8D8A9-B7BC-416B-8051-B241D974D42D}"/>
    <cellStyle name="SAPBEXHLevel2X 2 15 2" xfId="3341" xr:uid="{F9E2C7A3-75F1-486E-AB82-AC7AF54F283B}"/>
    <cellStyle name="SAPBEXHLevel2X 2 15 2 2" xfId="7582" xr:uid="{C317B074-7D6A-4C86-9441-66D1DDEE73EC}"/>
    <cellStyle name="SAPBEXHLevel2X 2 15 2 3" xfId="11491" xr:uid="{E8EB9222-4A0F-46F6-965F-1D190E7F3C13}"/>
    <cellStyle name="SAPBEXHLevel2X 2 15 2 4" xfId="11933" xr:uid="{6D81B7F2-4EC6-4047-97AE-FD763BA6FC2E}"/>
    <cellStyle name="SAPBEXHLevel2X 2 15 3" xfId="6284" xr:uid="{2EA2178D-7F18-4656-BE75-ABEA56D4ABE9}"/>
    <cellStyle name="SAPBEXHLevel2X 2 15 4" xfId="9042" xr:uid="{CBCAA44F-06F7-499A-8727-F0AB9480F866}"/>
    <cellStyle name="SAPBEXHLevel2X 2 15 5" xfId="8305" xr:uid="{5819CBC1-B12E-4B9A-943A-163C74E6D001}"/>
    <cellStyle name="SAPBEXHLevel2X 2 15 6" xfId="13140" xr:uid="{19EEDA2D-97C2-46A4-99AB-2BC20D6AC5BB}"/>
    <cellStyle name="SAPBEXHLevel2X 2 16" xfId="2499" xr:uid="{A0E396AB-A7F6-43AB-8099-C7578E052669}"/>
    <cellStyle name="SAPBEXHLevel2X 2 16 2" xfId="6740" xr:uid="{F9378B39-CFA3-427E-B0D0-92B41C26200D}"/>
    <cellStyle name="SAPBEXHLevel2X 2 16 3" xfId="4923" xr:uid="{ADAC3B07-4E26-43F7-A709-318315D304D8}"/>
    <cellStyle name="SAPBEXHLevel2X 2 16 4" xfId="13012" xr:uid="{396269F9-3C0B-4358-AE74-35DF2603CE82}"/>
    <cellStyle name="SAPBEXHLevel2X 2 17" xfId="4508" xr:uid="{B9516CF2-57FD-486F-8BE7-2E8C3D2319E3}"/>
    <cellStyle name="SAPBEXHLevel2X 2 18" xfId="4358" xr:uid="{15086B31-5D6A-43A2-84E5-5F8C760E606F}"/>
    <cellStyle name="SAPBEXHLevel2X 2 19" xfId="10310" xr:uid="{72BD4A2E-E53C-481C-8998-2728ACF18E96}"/>
    <cellStyle name="SAPBEXHLevel2X 2 2" xfId="2029" xr:uid="{D8E34191-67FB-4426-B48B-4F776F618499}"/>
    <cellStyle name="SAPBEXHLevel2X 2 2 2" xfId="3717" xr:uid="{96E4D716-103E-4317-BE0F-58CA89593C2F}"/>
    <cellStyle name="SAPBEXHLevel2X 2 2 2 2" xfId="7958" xr:uid="{39EA3E97-3666-4B7C-9496-04CBDBCEC27D}"/>
    <cellStyle name="SAPBEXHLevel2X 2 2 2 3" xfId="11862" xr:uid="{7BC7B575-1578-4FFF-9065-C9963AF2A848}"/>
    <cellStyle name="SAPBEXHLevel2X 2 2 2 4" xfId="13587" xr:uid="{9C22EA27-FA0F-4F13-9FBE-1C25DD78F913}"/>
    <cellStyle name="SAPBEXHLevel2X 2 2 3" xfId="3716" xr:uid="{4F1CB1B5-2D58-4640-9723-5AA8DF1B2CCB}"/>
    <cellStyle name="SAPBEXHLevel2X 2 2 3 2" xfId="7957" xr:uid="{2A4C9172-B8B5-44C0-8490-ED686DD23E10}"/>
    <cellStyle name="SAPBEXHLevel2X 2 2 3 3" xfId="11861" xr:uid="{FD58D07B-58E5-4373-B823-29239747F6F2}"/>
    <cellStyle name="SAPBEXHLevel2X 2 2 3 4" xfId="13588" xr:uid="{A986010E-FA74-4EEE-9DE2-46C6443E3178}"/>
    <cellStyle name="SAPBEXHLevel2X 2 2 4" xfId="3342" xr:uid="{D90444D3-7DF1-44BB-B23F-B76B9F2F225B}"/>
    <cellStyle name="SAPBEXHLevel2X 2 2 4 2" xfId="7583" xr:uid="{ABF751F8-A6F1-4C10-87F9-81A828556E57}"/>
    <cellStyle name="SAPBEXHLevel2X 2 2 4 3" xfId="11492" xr:uid="{59F44645-8C6B-4C9A-92D8-4A319FB55767}"/>
    <cellStyle name="SAPBEXHLevel2X 2 2 4 4" xfId="11934" xr:uid="{09964CD8-CFD1-4F83-8070-4D4F0614309F}"/>
    <cellStyle name="SAPBEXHLevel2X 2 2 5" xfId="6285" xr:uid="{D30352DD-9DDC-4E57-ABFD-777A022B274B}"/>
    <cellStyle name="SAPBEXHLevel2X 2 2 6" xfId="9043" xr:uid="{1A5E13CD-E55E-401B-9AA0-3A0B185507B2}"/>
    <cellStyle name="SAPBEXHLevel2X 2 2 7" xfId="8043" xr:uid="{73F199FD-E8D1-4998-B13B-96A32E0796C5}"/>
    <cellStyle name="SAPBEXHLevel2X 2 2 8" xfId="9457" xr:uid="{5FBA0FA8-CCA2-404E-8D48-6CECE8A386EB}"/>
    <cellStyle name="SAPBEXHLevel2X 2 20" xfId="12856" xr:uid="{1CAD2D07-97A7-4A2E-A6EA-FF315123710C}"/>
    <cellStyle name="SAPBEXHLevel2X 2 3" xfId="2030" xr:uid="{FA2838AF-22B9-475B-8AAB-327EC0001966}"/>
    <cellStyle name="SAPBEXHLevel2X 2 3 2" xfId="3343" xr:uid="{BC1257C4-5989-4E7D-BF5D-554B7821F42D}"/>
    <cellStyle name="SAPBEXHLevel2X 2 3 2 2" xfId="7584" xr:uid="{A55691D7-5A93-47DF-8819-7D5CFD175985}"/>
    <cellStyle name="SAPBEXHLevel2X 2 3 2 3" xfId="11493" xr:uid="{1BB01DB9-DD9B-4F32-AE43-E8613EAF7CE4}"/>
    <cellStyle name="SAPBEXHLevel2X 2 3 2 4" xfId="11873" xr:uid="{335FD334-ADF1-4C32-8DAC-4D0D733B2082}"/>
    <cellStyle name="SAPBEXHLevel2X 2 3 3" xfId="6286" xr:uid="{F19D711B-E53F-4641-926D-0574E1582C84}"/>
    <cellStyle name="SAPBEXHLevel2X 2 3 4" xfId="9044" xr:uid="{99FBFFE4-7F1E-457F-B6FB-F9CBE49E92B8}"/>
    <cellStyle name="SAPBEXHLevel2X 2 3 5" xfId="8044" xr:uid="{1FE159AD-3D65-4C98-B866-D9C94B155B95}"/>
    <cellStyle name="SAPBEXHLevel2X 2 3 6" xfId="13139" xr:uid="{291BB5E3-75C9-49D3-9C10-4F287D7887C6}"/>
    <cellStyle name="SAPBEXHLevel2X 2 4" xfId="2031" xr:uid="{1FF3DC01-FB95-4BE3-99DC-26B2D177F5C1}"/>
    <cellStyle name="SAPBEXHLevel2X 2 4 2" xfId="3344" xr:uid="{345723C1-D0EB-4063-87D8-E12CFDB9CA6A}"/>
    <cellStyle name="SAPBEXHLevel2X 2 4 2 2" xfId="7585" xr:uid="{1C1DC9C2-BF18-4447-970B-07DE103F68FE}"/>
    <cellStyle name="SAPBEXHLevel2X 2 4 2 3" xfId="11494" xr:uid="{9B8863BF-6D06-42BD-9300-7F3C0510F7E1}"/>
    <cellStyle name="SAPBEXHLevel2X 2 4 2 4" xfId="10472" xr:uid="{0C24F083-3333-4459-A259-2648F8BC9C0A}"/>
    <cellStyle name="SAPBEXHLevel2X 2 4 3" xfId="6287" xr:uid="{CA950146-B5BA-436C-9274-5F624939D084}"/>
    <cellStyle name="SAPBEXHLevel2X 2 4 4" xfId="9045" xr:uid="{3C2049FE-A735-453C-80D0-8D8EF63D1543}"/>
    <cellStyle name="SAPBEXHLevel2X 2 4 5" xfId="6614" xr:uid="{160C7ABD-19BB-4FA4-886A-5BA5257C8E2D}"/>
    <cellStyle name="SAPBEXHLevel2X 2 4 6" xfId="9870" xr:uid="{FBD6CEC1-3566-4E5D-8848-04CD7807F0C7}"/>
    <cellStyle name="SAPBEXHLevel2X 2 5" xfId="2032" xr:uid="{D7F17BA3-C4AF-4623-BC7D-E095C1D2D52A}"/>
    <cellStyle name="SAPBEXHLevel2X 2 5 2" xfId="3345" xr:uid="{CC5F6915-955A-4474-847D-83EA5A1D3A09}"/>
    <cellStyle name="SAPBEXHLevel2X 2 5 2 2" xfId="7586" xr:uid="{920133CE-AF93-4515-A089-31242C21E3B7}"/>
    <cellStyle name="SAPBEXHLevel2X 2 5 2 3" xfId="11495" xr:uid="{AECA72DD-6CE1-4CD2-944E-F79819D07FA4}"/>
    <cellStyle name="SAPBEXHLevel2X 2 5 2 4" xfId="11935" xr:uid="{538D54FF-1B28-4D99-95CB-878234B12201}"/>
    <cellStyle name="SAPBEXHLevel2X 2 5 3" xfId="6288" xr:uid="{2D7DF3BD-D8EA-450A-A0FF-E659AF1CBA3A}"/>
    <cellStyle name="SAPBEXHLevel2X 2 5 4" xfId="9046" xr:uid="{43FB7CA7-ABF3-4F21-829A-0C1EA322000E}"/>
    <cellStyle name="SAPBEXHLevel2X 2 5 5" xfId="6645" xr:uid="{1BA70CB1-8F23-4680-ADB5-A47F6EE69785}"/>
    <cellStyle name="SAPBEXHLevel2X 2 5 6" xfId="13138" xr:uid="{30A1DE1A-CE49-4E02-9AD2-5ED36DB3DF96}"/>
    <cellStyle name="SAPBEXHLevel2X 2 6" xfId="2033" xr:uid="{43DE3049-A86D-4FEA-B217-17E2211368BC}"/>
    <cellStyle name="SAPBEXHLevel2X 2 6 2" xfId="3346" xr:uid="{C87CE833-1FE0-4781-B87C-6D05D0725313}"/>
    <cellStyle name="SAPBEXHLevel2X 2 6 2 2" xfId="7587" xr:uid="{B2EFB4BA-B99A-412C-8F1D-513FA5356639}"/>
    <cellStyle name="SAPBEXHLevel2X 2 6 2 3" xfId="11496" xr:uid="{C6B08129-306F-41F2-8B76-9D82A74141FF}"/>
    <cellStyle name="SAPBEXHLevel2X 2 6 2 4" xfId="11936" xr:uid="{8B64D80B-25C0-4E68-B1DC-E79CB123345F}"/>
    <cellStyle name="SAPBEXHLevel2X 2 6 3" xfId="6289" xr:uid="{A02DCB72-98EE-49C6-9F9D-0CECD940976C}"/>
    <cellStyle name="SAPBEXHLevel2X 2 6 4" xfId="9047" xr:uid="{8A00EFDD-3C0E-44BB-92A9-376FD5178FB0}"/>
    <cellStyle name="SAPBEXHLevel2X 2 6 5" xfId="8045" xr:uid="{1D7BBEAF-CC7D-4E7A-B7B2-C7216589E0CD}"/>
    <cellStyle name="SAPBEXHLevel2X 2 6 6" xfId="9869" xr:uid="{2531E787-F149-4D3C-9648-E01DE9BA914B}"/>
    <cellStyle name="SAPBEXHLevel2X 2 7" xfId="2034" xr:uid="{DF7B174B-6223-495E-ACD8-CD5019168DE0}"/>
    <cellStyle name="SAPBEXHLevel2X 2 7 2" xfId="3347" xr:uid="{F01FD3DA-E5EC-45B0-AE0F-C5B21D0F090B}"/>
    <cellStyle name="SAPBEXHLevel2X 2 7 2 2" xfId="7588" xr:uid="{799304E5-88CB-4E24-99D8-DF71C1EC779F}"/>
    <cellStyle name="SAPBEXHLevel2X 2 7 2 3" xfId="11497" xr:uid="{EB92FB46-94FB-4BE9-B5C0-2B0777D47F41}"/>
    <cellStyle name="SAPBEXHLevel2X 2 7 2 4" xfId="11937" xr:uid="{2BBB8746-30C9-452E-948D-F3C9EFE7EA61}"/>
    <cellStyle name="SAPBEXHLevel2X 2 7 3" xfId="6290" xr:uid="{DB29D487-756B-489C-9ACB-EC9BEBCE677B}"/>
    <cellStyle name="SAPBEXHLevel2X 2 7 4" xfId="9048" xr:uid="{ECDAF870-4C4E-4E11-BD13-5D23D312C226}"/>
    <cellStyle name="SAPBEXHLevel2X 2 7 5" xfId="9527" xr:uid="{046A44B7-00E7-411B-9D39-0FCEC7246385}"/>
    <cellStyle name="SAPBEXHLevel2X 2 7 6" xfId="13137" xr:uid="{DF105033-4F36-4BD7-9EB2-D023630B46D6}"/>
    <cellStyle name="SAPBEXHLevel2X 2 8" xfId="2035" xr:uid="{4D4B2DF5-F125-48FD-A32D-9736234A396B}"/>
    <cellStyle name="SAPBEXHLevel2X 2 8 2" xfId="3348" xr:uid="{504962EC-C5E7-4E19-A245-DCC185AFFA5E}"/>
    <cellStyle name="SAPBEXHLevel2X 2 8 2 2" xfId="7589" xr:uid="{D85E90D8-60F0-4808-971D-F5828B7DA3C9}"/>
    <cellStyle name="SAPBEXHLevel2X 2 8 2 3" xfId="11498" xr:uid="{48D612C7-00AC-4CD6-B937-DF341CE87029}"/>
    <cellStyle name="SAPBEXHLevel2X 2 8 2 4" xfId="11938" xr:uid="{A79FE4FC-4F16-4008-BE7D-E9B81C37C207}"/>
    <cellStyle name="SAPBEXHLevel2X 2 8 3" xfId="6291" xr:uid="{F71C2E3D-575B-46FC-BE30-1C0E341028B3}"/>
    <cellStyle name="SAPBEXHLevel2X 2 8 4" xfId="9049" xr:uid="{CD37A518-F73A-4515-9BD6-3B8078222371}"/>
    <cellStyle name="SAPBEXHLevel2X 2 8 5" xfId="10744" xr:uid="{17BCB0AE-F04D-4472-B0C6-6EFEC5C2E752}"/>
    <cellStyle name="SAPBEXHLevel2X 2 8 6" xfId="9868" xr:uid="{D0FB0773-901D-4A29-A2C0-FB2C20985C9E}"/>
    <cellStyle name="SAPBEXHLevel2X 2 9" xfId="2036" xr:uid="{D9DA6B98-B84E-4D46-85D1-F8794C5B214A}"/>
    <cellStyle name="SAPBEXHLevel2X 2 9 2" xfId="3349" xr:uid="{D7D44586-100A-4029-BE04-6DBDBE21E07D}"/>
    <cellStyle name="SAPBEXHLevel2X 2 9 2 2" xfId="7590" xr:uid="{3D6004A0-DAF3-4F14-BC8A-288AD73B222F}"/>
    <cellStyle name="SAPBEXHLevel2X 2 9 2 3" xfId="11499" xr:uid="{9F8A743C-5DEA-4D90-9354-20167C9C8E65}"/>
    <cellStyle name="SAPBEXHLevel2X 2 9 2 4" xfId="11939" xr:uid="{1DE10DAA-B688-4055-B9E2-45A78E249162}"/>
    <cellStyle name="SAPBEXHLevel2X 2 9 3" xfId="6292" xr:uid="{70C5F2D8-36D4-46FD-ADCD-D67B78ACE1E8}"/>
    <cellStyle name="SAPBEXHLevel2X 2 9 4" xfId="9050" xr:uid="{D502913D-DC9F-4674-B212-4D55F828542C}"/>
    <cellStyle name="SAPBEXHLevel2X 2 9 5" xfId="8046" xr:uid="{35BA9E7D-8763-44BE-8A45-FCB6048D39DC}"/>
    <cellStyle name="SAPBEXHLevel2X 2 9 6" xfId="13136" xr:uid="{51E88205-0696-49F4-AA69-9B2309BF66FC}"/>
    <cellStyle name="SAPBEXHLevel2X 20" xfId="2498" xr:uid="{069441C7-B0BB-4AF2-B146-0BAC08357C71}"/>
    <cellStyle name="SAPBEXHLevel2X 20 2" xfId="6739" xr:uid="{9077569E-621A-484E-A691-C66C812F4639}"/>
    <cellStyle name="SAPBEXHLevel2X 20 3" xfId="4360" xr:uid="{D2CEE822-B40F-4322-8622-24BFAC838275}"/>
    <cellStyle name="SAPBEXHLevel2X 20 4" xfId="13011" xr:uid="{690134E7-831A-4635-8F8B-D2057BC51E3B}"/>
    <cellStyle name="SAPBEXHLevel2X 21" xfId="4507" xr:uid="{75A57429-CE8D-4DDD-9638-83E96516FB0B}"/>
    <cellStyle name="SAPBEXHLevel2X 22" xfId="5071" xr:uid="{18D1D95A-CE79-4E19-A740-F67948A83923}"/>
    <cellStyle name="SAPBEXHLevel2X 23" xfId="10311" xr:uid="{ECEB9EE5-9F6A-400B-B2EE-A1693D78B610}"/>
    <cellStyle name="SAPBEXHLevel2X 24" xfId="9938" xr:uid="{FBF63D8C-9EF2-408E-A9F5-37259692089F}"/>
    <cellStyle name="SAPBEXHLevel2X 3" xfId="187" xr:uid="{D7205FCF-DEF9-40B6-9CAE-2C287F9D626E}"/>
    <cellStyle name="SAPBEXHLevel2X 3 10" xfId="2037" xr:uid="{06316E12-3CC2-442E-BB50-CAB81182B653}"/>
    <cellStyle name="SAPBEXHLevel2X 3 10 2" xfId="3350" xr:uid="{63F1D641-A9F7-4481-88E9-BCA32012D571}"/>
    <cellStyle name="SAPBEXHLevel2X 3 10 2 2" xfId="7591" xr:uid="{23729849-FE67-4E74-A602-CE508B3AAD71}"/>
    <cellStyle name="SAPBEXHLevel2X 3 10 2 3" xfId="11500" xr:uid="{1F1E74C3-5C2A-4A78-8B95-26BD454952AE}"/>
    <cellStyle name="SAPBEXHLevel2X 3 10 2 4" xfId="11940" xr:uid="{82E0373E-FDEF-4F36-9004-3E731C2F6881}"/>
    <cellStyle name="SAPBEXHLevel2X 3 10 3" xfId="6293" xr:uid="{DBD0D911-F022-45B3-AEB7-4B7A84C5A193}"/>
    <cellStyle name="SAPBEXHLevel2X 3 10 4" xfId="9051" xr:uid="{63799BA1-F336-4143-9A83-47A74071D2D5}"/>
    <cellStyle name="SAPBEXHLevel2X 3 10 5" xfId="9405" xr:uid="{D66D2E5D-4AD7-495B-B9E4-3D105920FE24}"/>
    <cellStyle name="SAPBEXHLevel2X 3 10 6" xfId="9866" xr:uid="{B261D148-5E7C-450F-BCA3-670D1B9A163D}"/>
    <cellStyle name="SAPBEXHLevel2X 3 11" xfId="2038" xr:uid="{AFFB1B0D-545A-4400-A70D-D8E5F39B9D91}"/>
    <cellStyle name="SAPBEXHLevel2X 3 11 2" xfId="3351" xr:uid="{7015DC76-169B-4699-AA2E-619D76E8976F}"/>
    <cellStyle name="SAPBEXHLevel2X 3 11 2 2" xfId="7592" xr:uid="{4B8C5479-4EB6-49B7-8C6E-E415E3B65909}"/>
    <cellStyle name="SAPBEXHLevel2X 3 11 2 3" xfId="11501" xr:uid="{15B493FF-8353-4D63-8741-3C2E86C2E8CF}"/>
    <cellStyle name="SAPBEXHLevel2X 3 11 2 4" xfId="11941" xr:uid="{7C9C779B-D37B-4766-9037-B39EA380107B}"/>
    <cellStyle name="SAPBEXHLevel2X 3 11 3" xfId="6294" xr:uid="{207E387E-370F-4A56-BD42-D217ECC06D6E}"/>
    <cellStyle name="SAPBEXHLevel2X 3 11 4" xfId="9052" xr:uid="{2FEDA17F-9711-4F48-8AD1-D060F437CB2A}"/>
    <cellStyle name="SAPBEXHLevel2X 3 11 5" xfId="8403" xr:uid="{C2DB217A-D943-4E61-A33E-372D0F0F8E52}"/>
    <cellStyle name="SAPBEXHLevel2X 3 11 6" xfId="13135" xr:uid="{802BCA6A-4D2D-4AE9-942B-64627E773ECC}"/>
    <cellStyle name="SAPBEXHLevel2X 3 12" xfId="2039" xr:uid="{4B03FF56-46E3-47BC-85DB-D7C1D2B38384}"/>
    <cellStyle name="SAPBEXHLevel2X 3 12 2" xfId="3352" xr:uid="{72C33D88-5968-41F5-B47B-649261BFDB73}"/>
    <cellStyle name="SAPBEXHLevel2X 3 12 2 2" xfId="7593" xr:uid="{88E98E81-FA0F-4B25-9149-911C5F49B0E7}"/>
    <cellStyle name="SAPBEXHLevel2X 3 12 2 3" xfId="11502" xr:uid="{7AA00914-FAEF-419F-A4EA-EF895B3BF3D6}"/>
    <cellStyle name="SAPBEXHLevel2X 3 12 2 4" xfId="9370" xr:uid="{A9E44B26-0795-40BD-87E4-685FA19150D2}"/>
    <cellStyle name="SAPBEXHLevel2X 3 12 3" xfId="6295" xr:uid="{125A866B-5C5F-4223-9D4B-C47613EE1B40}"/>
    <cellStyle name="SAPBEXHLevel2X 3 12 4" xfId="9053" xr:uid="{1D41422C-EEB7-4028-AF25-BF127352A11E}"/>
    <cellStyle name="SAPBEXHLevel2X 3 12 5" xfId="9525" xr:uid="{468076FA-D5B2-4DD6-9715-195A0B4CFF95}"/>
    <cellStyle name="SAPBEXHLevel2X 3 12 6" xfId="9867" xr:uid="{CB22DBD9-DD61-45ED-B6E3-9A1086E3D923}"/>
    <cellStyle name="SAPBEXHLevel2X 3 13" xfId="2040" xr:uid="{4DABB1CA-F1E9-433B-AA1A-CD36377D503E}"/>
    <cellStyle name="SAPBEXHLevel2X 3 13 2" xfId="3353" xr:uid="{DF2A29D4-D662-4C1B-BD5A-9B7776F44DB8}"/>
    <cellStyle name="SAPBEXHLevel2X 3 13 2 2" xfId="7594" xr:uid="{72625AC2-4604-4F24-8FBE-8F15054F1385}"/>
    <cellStyle name="SAPBEXHLevel2X 3 13 2 3" xfId="11503" xr:uid="{29A19BD8-5161-497A-875B-1356D757B7CD}"/>
    <cellStyle name="SAPBEXHLevel2X 3 13 2 4" xfId="8064" xr:uid="{EDBB752E-C8A8-4A11-A87D-ED1C3B105ACF}"/>
    <cellStyle name="SAPBEXHLevel2X 3 13 3" xfId="6296" xr:uid="{B03CF982-0538-4C6B-B4FA-11B9E14E5D9A}"/>
    <cellStyle name="SAPBEXHLevel2X 3 13 4" xfId="9054" xr:uid="{087986A7-6C75-45D7-A358-303CCC8B90A4}"/>
    <cellStyle name="SAPBEXHLevel2X 3 13 5" xfId="8048" xr:uid="{2FD986C6-3205-492E-8B97-D72DEAE99034}"/>
    <cellStyle name="SAPBEXHLevel2X 3 13 6" xfId="13134" xr:uid="{3DF49377-19D3-4320-AEE1-CCAE45EAE2EC}"/>
    <cellStyle name="SAPBEXHLevel2X 3 14" xfId="2041" xr:uid="{176F0F5B-2FF5-4FCD-A4CD-4F274228CA5D}"/>
    <cellStyle name="SAPBEXHLevel2X 3 14 2" xfId="3354" xr:uid="{4BDBF4B2-20EB-4EB5-B458-EF7CB91E6951}"/>
    <cellStyle name="SAPBEXHLevel2X 3 14 2 2" xfId="7595" xr:uid="{F89B60D2-F2B0-4971-95DD-0D0A163E8029}"/>
    <cellStyle name="SAPBEXHLevel2X 3 14 2 3" xfId="11504" xr:uid="{DE47004F-EEDC-42F1-A293-232649F53122}"/>
    <cellStyle name="SAPBEXHLevel2X 3 14 2 4" xfId="11942" xr:uid="{1BDE990F-B46C-40B2-A9EA-E3235F623039}"/>
    <cellStyle name="SAPBEXHLevel2X 3 14 3" xfId="6297" xr:uid="{66EC192D-6272-47C1-B7AD-D9FBECE66E7A}"/>
    <cellStyle name="SAPBEXHLevel2X 3 14 4" xfId="9055" xr:uid="{AC763AB4-ECF9-4634-817F-F8CBE9AE1540}"/>
    <cellStyle name="SAPBEXHLevel2X 3 14 5" xfId="8050" xr:uid="{B9E77A56-2D30-422D-A581-38004876E93A}"/>
    <cellStyle name="SAPBEXHLevel2X 3 14 6" xfId="9864" xr:uid="{E3B69D2D-401A-40E0-AA3A-924588B76DBE}"/>
    <cellStyle name="SAPBEXHLevel2X 3 15" xfId="2042" xr:uid="{35996AD0-7E9B-4318-9E1D-C0ED6FF5B12C}"/>
    <cellStyle name="SAPBEXHLevel2X 3 15 2" xfId="3355" xr:uid="{3F47227D-1A18-4A27-88F7-70866C725080}"/>
    <cellStyle name="SAPBEXHLevel2X 3 15 2 2" xfId="7596" xr:uid="{E63DF4CB-4306-4ABF-A6CB-080240E56FB1}"/>
    <cellStyle name="SAPBEXHLevel2X 3 15 2 3" xfId="11505" xr:uid="{A4A7B791-5DE1-4F2D-BB4D-202E60A84C45}"/>
    <cellStyle name="SAPBEXHLevel2X 3 15 2 4" xfId="8065" xr:uid="{7879E785-696B-4157-BAB3-B109516F5247}"/>
    <cellStyle name="SAPBEXHLevel2X 3 15 3" xfId="6298" xr:uid="{6635F511-9AF6-42E6-B954-D908A2309423}"/>
    <cellStyle name="SAPBEXHLevel2X 3 15 4" xfId="9056" xr:uid="{68761AE1-0065-4B29-9EBD-58F9A8DF48AD}"/>
    <cellStyle name="SAPBEXHLevel2X 3 15 5" xfId="8051" xr:uid="{28A4D944-F766-4749-9460-9576238B1BFE}"/>
    <cellStyle name="SAPBEXHLevel2X 3 15 6" xfId="9681" xr:uid="{C06C2C38-5B2B-4ACF-A79B-D65979EF0700}"/>
    <cellStyle name="SAPBEXHLevel2X 3 16" xfId="3718" xr:uid="{F9FEF770-CBB3-4985-9938-D80033A7E39C}"/>
    <cellStyle name="SAPBEXHLevel2X 3 16 2" xfId="7959" xr:uid="{A9A83F7A-0F4C-4F5E-BAB0-5F6A7E01E6FF}"/>
    <cellStyle name="SAPBEXHLevel2X 3 16 3" xfId="11863" xr:uid="{82084DFC-2102-4EE9-9159-543AFF061266}"/>
    <cellStyle name="SAPBEXHLevel2X 3 16 4" xfId="13586" xr:uid="{A9CD6EF7-84D0-4453-B214-92EA21F79719}"/>
    <cellStyle name="SAPBEXHLevel2X 3 17" xfId="2500" xr:uid="{DC7867B9-4413-46E2-8C45-B73E15A550DD}"/>
    <cellStyle name="SAPBEXHLevel2X 3 17 2" xfId="6741" xr:uid="{6FB3C8D3-5757-43FA-B24C-FDE6BB22E366}"/>
    <cellStyle name="SAPBEXHLevel2X 3 17 3" xfId="8494" xr:uid="{3E2D331C-C781-4D0B-BF50-7AAAA0CEB417}"/>
    <cellStyle name="SAPBEXHLevel2X 3 17 4" xfId="10262" xr:uid="{6E6FB54E-06EA-4B70-BC30-AC3B265DD47F}"/>
    <cellStyle name="SAPBEXHLevel2X 3 18" xfId="4509" xr:uid="{AF96B225-E9A8-44F3-B2EC-EAD1F42AD710}"/>
    <cellStyle name="SAPBEXHLevel2X 3 19" xfId="23" xr:uid="{C4EDFBAC-4B16-44E4-964E-72978D4E2BA7}"/>
    <cellStyle name="SAPBEXHLevel2X 3 2" xfId="2043" xr:uid="{E9D66589-A52B-4E41-AE99-5922D9043402}"/>
    <cellStyle name="SAPBEXHLevel2X 3 2 2" xfId="3719" xr:uid="{46AA9D46-9F41-4EAF-8F5A-373969410DF3}"/>
    <cellStyle name="SAPBEXHLevel2X 3 2 2 2" xfId="7960" xr:uid="{6B515E39-1639-4977-984E-3BC4B847BC6D}"/>
    <cellStyle name="SAPBEXHLevel2X 3 2 2 3" xfId="11864" xr:uid="{7D27B526-82B5-4DFD-9025-49311D702463}"/>
    <cellStyle name="SAPBEXHLevel2X 3 2 2 4" xfId="13585" xr:uid="{C7F9CD0E-2BCC-4809-B7F5-D268FE9C067D}"/>
    <cellStyle name="SAPBEXHLevel2X 3 2 3" xfId="3356" xr:uid="{00F041CF-3BD9-4051-AD31-02805C766A25}"/>
    <cellStyle name="SAPBEXHLevel2X 3 2 3 2" xfId="7597" xr:uid="{77210838-3710-4357-B14C-BE3E4DEC6831}"/>
    <cellStyle name="SAPBEXHLevel2X 3 2 3 3" xfId="11506" xr:uid="{E5CC1938-E202-49EE-B03E-80F5CE241031}"/>
    <cellStyle name="SAPBEXHLevel2X 3 2 3 4" xfId="11943" xr:uid="{655D3AD2-AA3D-406D-9AF9-C5483F352389}"/>
    <cellStyle name="SAPBEXHLevel2X 3 2 4" xfId="6299" xr:uid="{EC251ECA-2121-4428-A502-9BAED78B6067}"/>
    <cellStyle name="SAPBEXHLevel2X 3 2 5" xfId="9057" xr:uid="{B8DDA8EB-3CE5-4180-B7D1-6CBAB3DE4E21}"/>
    <cellStyle name="SAPBEXHLevel2X 3 2 6" xfId="10742" xr:uid="{B2488403-1B0D-4089-A559-EF0769A75825}"/>
    <cellStyle name="SAPBEXHLevel2X 3 2 7" xfId="13878" xr:uid="{AEC86B6D-D953-4272-9A21-A51461307BB3}"/>
    <cellStyle name="SAPBEXHLevel2X 3 20" xfId="10309" xr:uid="{77D249FB-1F52-4B2B-92B4-D6B2FCF7F4FD}"/>
    <cellStyle name="SAPBEXHLevel2X 3 21" xfId="13915" xr:uid="{59B4D71E-66C5-45C2-84E7-6A745BDE31E6}"/>
    <cellStyle name="SAPBEXHLevel2X 3 3" xfId="2044" xr:uid="{EB340E1D-54D3-49FC-ACE5-C8703CDEEF80}"/>
    <cellStyle name="SAPBEXHLevel2X 3 3 2" xfId="3357" xr:uid="{933032D4-B48E-417D-BDD8-B34E7280A8EB}"/>
    <cellStyle name="SAPBEXHLevel2X 3 3 2 2" xfId="7598" xr:uid="{C9C56ED3-A003-4060-904F-20B1A6F63425}"/>
    <cellStyle name="SAPBEXHLevel2X 3 3 2 3" xfId="11507" xr:uid="{DAC030C2-FC45-4C6C-8A0F-646BA0051B50}"/>
    <cellStyle name="SAPBEXHLevel2X 3 3 2 4" xfId="11944" xr:uid="{92EE1F25-96A6-4254-9CE8-B420A79C68CC}"/>
    <cellStyle name="SAPBEXHLevel2X 3 3 3" xfId="6300" xr:uid="{B7745077-B254-4783-B333-B7A5C382E803}"/>
    <cellStyle name="SAPBEXHLevel2X 3 3 4" xfId="9058" xr:uid="{FD070B02-23D5-4B01-ADBF-19984C973E58}"/>
    <cellStyle name="SAPBEXHLevel2X 3 3 5" xfId="8052" xr:uid="{5EA717BD-74B8-4069-8F4E-6E3D72983E05}"/>
    <cellStyle name="SAPBEXHLevel2X 3 3 6" xfId="13877" xr:uid="{282BFA1C-9008-4A63-8FA4-3CC7126F2A3F}"/>
    <cellStyle name="SAPBEXHLevel2X 3 4" xfId="2045" xr:uid="{B54F80C2-A6D8-400E-8A88-AC7DA8182BB4}"/>
    <cellStyle name="SAPBEXHLevel2X 3 4 2" xfId="3358" xr:uid="{85A93216-B05A-499B-B52F-CA92F7A389C2}"/>
    <cellStyle name="SAPBEXHLevel2X 3 4 2 2" xfId="7599" xr:uid="{FC56E33D-2A26-4189-9ADB-14F377DBD6D7}"/>
    <cellStyle name="SAPBEXHLevel2X 3 4 2 3" xfId="11508" xr:uid="{D4A98A6F-3129-456D-806F-F30EAB8FD076}"/>
    <cellStyle name="SAPBEXHLevel2X 3 4 2 4" xfId="10399" xr:uid="{D4D51764-17CB-41BB-A324-2027335C1BA6}"/>
    <cellStyle name="SAPBEXHLevel2X 3 4 3" xfId="6301" xr:uid="{934FA026-1EAB-419C-B845-552662FB36A4}"/>
    <cellStyle name="SAPBEXHLevel2X 3 4 4" xfId="9059" xr:uid="{20A77C28-0E29-4AFA-9F16-85F5A205E236}"/>
    <cellStyle name="SAPBEXHLevel2X 3 4 5" xfId="8411" xr:uid="{79E1DBBE-7991-4268-BFDC-BA2C2116B4EA}"/>
    <cellStyle name="SAPBEXHLevel2X 3 4 6" xfId="13530" xr:uid="{3F7CF898-264F-4700-A36F-A71DF1DF8553}"/>
    <cellStyle name="SAPBEXHLevel2X 3 5" xfId="2046" xr:uid="{F137DECC-5477-44B8-B680-CC7CEE2E8BC5}"/>
    <cellStyle name="SAPBEXHLevel2X 3 5 2" xfId="3359" xr:uid="{97785965-B0F5-4F37-885F-080F1128BAAE}"/>
    <cellStyle name="SAPBEXHLevel2X 3 5 2 2" xfId="7600" xr:uid="{DDAAC93B-6F40-4B27-BF80-A05658543917}"/>
    <cellStyle name="SAPBEXHLevel2X 3 5 2 3" xfId="11509" xr:uid="{F381CC05-6368-4057-826B-0462D9920E80}"/>
    <cellStyle name="SAPBEXHLevel2X 3 5 2 4" xfId="9415" xr:uid="{3079F418-B7D5-4DCD-897D-3654D000BE85}"/>
    <cellStyle name="SAPBEXHLevel2X 3 5 3" xfId="6302" xr:uid="{4DDC70E8-2F48-4DC9-B39A-E678840EE534}"/>
    <cellStyle name="SAPBEXHLevel2X 3 5 4" xfId="9060" xr:uid="{6F6D1023-F4B4-4F52-95A0-BF780B1BF36D}"/>
    <cellStyle name="SAPBEXHLevel2X 3 5 5" xfId="8053" xr:uid="{DC7211BF-E74E-4EA7-A714-48C32F3CB1E6}"/>
    <cellStyle name="SAPBEXHLevel2X 3 5 6" xfId="12828" xr:uid="{FE74DF0D-02EC-4C43-A368-D7E92407BC79}"/>
    <cellStyle name="SAPBEXHLevel2X 3 6" xfId="2047" xr:uid="{1C796C94-3229-4C39-A41B-A60CF86834C8}"/>
    <cellStyle name="SAPBEXHLevel2X 3 6 2" xfId="3360" xr:uid="{BDB93543-96E3-4414-87FE-E319578B5112}"/>
    <cellStyle name="SAPBEXHLevel2X 3 6 2 2" xfId="7601" xr:uid="{7A104B53-7873-46BF-B7A7-05052EF72118}"/>
    <cellStyle name="SAPBEXHLevel2X 3 6 2 3" xfId="11510" xr:uid="{6FCEA194-E058-4A5B-B6C4-81216BDF1987}"/>
    <cellStyle name="SAPBEXHLevel2X 3 6 2 4" xfId="9731" xr:uid="{0E6F7446-A42D-4B39-8CE3-68036DEEC139}"/>
    <cellStyle name="SAPBEXHLevel2X 3 6 3" xfId="6303" xr:uid="{E2E89182-D18C-4B14-94BE-FBE0D03C4297}"/>
    <cellStyle name="SAPBEXHLevel2X 3 6 4" xfId="9061" xr:uid="{25DCF050-8020-4A1F-AC05-0DD43355B503}"/>
    <cellStyle name="SAPBEXHLevel2X 3 6 5" xfId="8054" xr:uid="{E92E2168-EF87-46C5-AE49-2A8EF7C546DB}"/>
    <cellStyle name="SAPBEXHLevel2X 3 6 6" xfId="13529" xr:uid="{B8650209-1A9C-4D62-A909-034DAD08EC1D}"/>
    <cellStyle name="SAPBEXHLevel2X 3 7" xfId="2048" xr:uid="{F512B34A-8542-43ED-997A-81D53BD3846C}"/>
    <cellStyle name="SAPBEXHLevel2X 3 7 2" xfId="3361" xr:uid="{DF60B8A7-D129-45D0-9906-BE14B17B931E}"/>
    <cellStyle name="SAPBEXHLevel2X 3 7 2 2" xfId="7602" xr:uid="{45DCAF1D-5B9F-49C4-BB56-4A682711469B}"/>
    <cellStyle name="SAPBEXHLevel2X 3 7 2 3" xfId="11511" xr:uid="{0FABBAE7-40FF-4F2E-9767-82ACA28D648C}"/>
    <cellStyle name="SAPBEXHLevel2X 3 7 2 4" xfId="9730" xr:uid="{BFA4E45E-06E6-49A7-A7E7-56A1589DD0AF}"/>
    <cellStyle name="SAPBEXHLevel2X 3 7 3" xfId="6304" xr:uid="{1821A17D-2C30-4752-AB3D-C8982D425535}"/>
    <cellStyle name="SAPBEXHLevel2X 3 7 4" xfId="9062" xr:uid="{6407333A-6362-480C-AF63-E29F59CE5309}"/>
    <cellStyle name="SAPBEXHLevel2X 3 7 5" xfId="8055" xr:uid="{853B1646-FFBC-4202-AA2B-60A1D64F9B86}"/>
    <cellStyle name="SAPBEXHLevel2X 3 7 6" xfId="9680" xr:uid="{CFA029D9-395D-412E-8E00-840ED4561EC8}"/>
    <cellStyle name="SAPBEXHLevel2X 3 8" xfId="2049" xr:uid="{D5823CAF-E011-430B-8A03-EC5CACC6A3C6}"/>
    <cellStyle name="SAPBEXHLevel2X 3 8 2" xfId="3362" xr:uid="{3556E7B6-7F2B-4A09-B3DB-74740EE4D8FB}"/>
    <cellStyle name="SAPBEXHLevel2X 3 8 2 2" xfId="7603" xr:uid="{2063303B-9457-41FE-A6F1-F975BF538154}"/>
    <cellStyle name="SAPBEXHLevel2X 3 8 2 3" xfId="11512" xr:uid="{213BCD14-2FE6-4432-B5D9-72B9DDDEC106}"/>
    <cellStyle name="SAPBEXHLevel2X 3 8 2 4" xfId="9728" xr:uid="{47774472-07ED-45E8-89F1-FC3AD094B49E}"/>
    <cellStyle name="SAPBEXHLevel2X 3 8 3" xfId="6305" xr:uid="{978170AD-2C7D-462F-A8D8-DC0CCE60380B}"/>
    <cellStyle name="SAPBEXHLevel2X 3 8 4" xfId="9063" xr:uid="{21F60A49-B45C-481A-BFFB-0CECF6BBA8C8}"/>
    <cellStyle name="SAPBEXHLevel2X 3 8 5" xfId="4380" xr:uid="{9FE8706A-AF3C-4639-9D91-8B4B84027D3B}"/>
    <cellStyle name="SAPBEXHLevel2X 3 8 6" xfId="9414" xr:uid="{A8197356-6286-47C9-8AFA-E311A586AC37}"/>
    <cellStyle name="SAPBEXHLevel2X 3 9" xfId="2050" xr:uid="{0BA4CD80-D55F-4863-BBA7-526ADA5AF492}"/>
    <cellStyle name="SAPBEXHLevel2X 3 9 2" xfId="3363" xr:uid="{276FE758-0E55-4523-A14A-FDBA8661ADB3}"/>
    <cellStyle name="SAPBEXHLevel2X 3 9 2 2" xfId="7604" xr:uid="{92E9D0E8-F016-45C3-906F-6289F44D0088}"/>
    <cellStyle name="SAPBEXHLevel2X 3 9 2 3" xfId="11513" xr:uid="{52C65437-57BF-4CC4-B5E5-9D2577182A4D}"/>
    <cellStyle name="SAPBEXHLevel2X 3 9 2 4" xfId="12182" xr:uid="{02E8B2B4-4888-4517-84E9-2F0569A5778D}"/>
    <cellStyle name="SAPBEXHLevel2X 3 9 3" xfId="6306" xr:uid="{7049E32A-D30A-4746-9667-8E470A2740A4}"/>
    <cellStyle name="SAPBEXHLevel2X 3 9 4" xfId="9064" xr:uid="{BF2D10F0-0C47-42AE-8451-D6002971889F}"/>
    <cellStyle name="SAPBEXHLevel2X 3 9 5" xfId="4381" xr:uid="{B45531FC-42E2-4479-9476-75BE0013BF5F}"/>
    <cellStyle name="SAPBEXHLevel2X 3 9 6" xfId="13876" xr:uid="{23BA8B09-2F57-466F-9DCF-87AD1F2627A9}"/>
    <cellStyle name="SAPBEXHLevel2X 4" xfId="188" xr:uid="{4BBB39F8-AE7A-461D-BD89-EB47765EF5EC}"/>
    <cellStyle name="SAPBEXHLevel2X 4 10" xfId="2051" xr:uid="{5B0620E7-A4AA-44D8-8EA9-C0ADC004B099}"/>
    <cellStyle name="SAPBEXHLevel2X 4 10 2" xfId="3364" xr:uid="{1FF83136-88E9-4DBA-836D-FB767A4410EF}"/>
    <cellStyle name="SAPBEXHLevel2X 4 10 2 2" xfId="7605" xr:uid="{AA0CD963-F2EF-45F4-8A50-0954AE3C2DF4}"/>
    <cellStyle name="SAPBEXHLevel2X 4 10 2 3" xfId="11514" xr:uid="{CB68EE9A-4E9B-49E5-99F6-8EB11A224405}"/>
    <cellStyle name="SAPBEXHLevel2X 4 10 2 4" xfId="9729" xr:uid="{C090794E-B3D8-497C-937D-2516859C5B51}"/>
    <cellStyle name="SAPBEXHLevel2X 4 10 3" xfId="6307" xr:uid="{422C9B6D-7060-434D-ADE9-A9DBE41E30EE}"/>
    <cellStyle name="SAPBEXHLevel2X 4 10 4" xfId="9065" xr:uid="{E2C755BF-7AA2-432C-858E-FB97D0E865ED}"/>
    <cellStyle name="SAPBEXHLevel2X 4 10 5" xfId="4382" xr:uid="{050E6B3E-A9F3-41DC-9A1F-80F96963E3D7}"/>
    <cellStyle name="SAPBEXHLevel2X 4 10 6" xfId="12825" xr:uid="{FB040D38-2474-4AC6-AA85-785191DB835F}"/>
    <cellStyle name="SAPBEXHLevel2X 4 11" xfId="2052" xr:uid="{E11C6C0F-ACC4-4BE7-AE8C-C95E4E8F5739}"/>
    <cellStyle name="SAPBEXHLevel2X 4 11 2" xfId="3365" xr:uid="{0753880A-37D8-47EA-96E6-6D0979FE85B0}"/>
    <cellStyle name="SAPBEXHLevel2X 4 11 2 2" xfId="7606" xr:uid="{C6EBEBF3-363A-4F71-82A9-3D0CA0A068A3}"/>
    <cellStyle name="SAPBEXHLevel2X 4 11 2 3" xfId="11515" xr:uid="{3E5DE7A8-2155-49F6-8C90-E8AE7D1B161A}"/>
    <cellStyle name="SAPBEXHLevel2X 4 11 2 4" xfId="9726" xr:uid="{A9137ACE-599A-4BA3-86DE-1BE87EE421E5}"/>
    <cellStyle name="SAPBEXHLevel2X 4 11 3" xfId="6308" xr:uid="{FF85DB84-E024-42FA-8C88-532DCE8FD6CD}"/>
    <cellStyle name="SAPBEXHLevel2X 4 11 4" xfId="9066" xr:uid="{F666D1DA-A908-4320-AF7C-8B5904614331}"/>
    <cellStyle name="SAPBEXHLevel2X 4 11 5" xfId="8056" xr:uid="{6C9DC416-0A8D-4663-AA16-E08EF5AE4D7B}"/>
    <cellStyle name="SAPBEXHLevel2X 4 11 6" xfId="13875" xr:uid="{1E35646C-9C29-473E-A3A9-91109D9F1411}"/>
    <cellStyle name="SAPBEXHLevel2X 4 12" xfId="2053" xr:uid="{09DE28B5-E8A0-42D3-B30A-DE10BDD6A862}"/>
    <cellStyle name="SAPBEXHLevel2X 4 12 2" xfId="3366" xr:uid="{6510A1D1-C3AE-4EE3-A31E-1D4A57B7D160}"/>
    <cellStyle name="SAPBEXHLevel2X 4 12 2 2" xfId="7607" xr:uid="{AA1C63FE-DEAA-42B6-8819-D4F53DFDC517}"/>
    <cellStyle name="SAPBEXHLevel2X 4 12 2 3" xfId="11516" xr:uid="{8617FCAC-B515-4237-8AC9-0D58E1B05153}"/>
    <cellStyle name="SAPBEXHLevel2X 4 12 2 4" xfId="9727" xr:uid="{D40EF49A-8570-4D20-89F8-3E8641D5FE24}"/>
    <cellStyle name="SAPBEXHLevel2X 4 12 3" xfId="6309" xr:uid="{D31DBDB4-0853-4167-BFF8-1A4733BF7C6D}"/>
    <cellStyle name="SAPBEXHLevel2X 4 12 4" xfId="9067" xr:uid="{B022E647-93A2-4FAD-81C5-8C22F46AC830}"/>
    <cellStyle name="SAPBEXHLevel2X 4 12 5" xfId="8057" xr:uid="{78021ED0-A9E2-4D77-B819-D6046B3F464F}"/>
    <cellStyle name="SAPBEXHLevel2X 4 12 6" xfId="13874" xr:uid="{2238D040-49AC-4C40-BEEE-FE9E7541E8A2}"/>
    <cellStyle name="SAPBEXHLevel2X 4 13" xfId="2054" xr:uid="{95870B6F-6912-4582-B2D2-7FBC5D5CEF26}"/>
    <cellStyle name="SAPBEXHLevel2X 4 13 2" xfId="3367" xr:uid="{D23D85F2-A82C-436D-8DC7-B74ED9176D57}"/>
    <cellStyle name="SAPBEXHLevel2X 4 13 2 2" xfId="7608" xr:uid="{B08063E1-7047-4807-97C1-489C05AF6B01}"/>
    <cellStyle name="SAPBEXHLevel2X 4 13 2 3" xfId="11517" xr:uid="{80FD98A8-AC5F-4599-9C9D-63F2ACFCCE1E}"/>
    <cellStyle name="SAPBEXHLevel2X 4 13 2 4" xfId="9724" xr:uid="{7C09D426-8246-472F-983E-4497BB730728}"/>
    <cellStyle name="SAPBEXHLevel2X 4 13 3" xfId="6310" xr:uid="{128E3BCE-F47C-475C-94BF-40DA1790F079}"/>
    <cellStyle name="SAPBEXHLevel2X 4 13 4" xfId="9068" xr:uid="{A80B9F4A-16F5-4ED8-88D9-2E42D0C6BC5C}"/>
    <cellStyle name="SAPBEXHLevel2X 4 13 5" xfId="8058" xr:uid="{89CD8EEF-9631-461E-B89E-29DB10AE0240}"/>
    <cellStyle name="SAPBEXHLevel2X 4 13 6" xfId="13873" xr:uid="{4D961633-21D0-42F2-BDF5-3D0CDAAB7967}"/>
    <cellStyle name="SAPBEXHLevel2X 4 14" xfId="2055" xr:uid="{25AC66E3-302E-4D30-91CE-A1E0C2B832E0}"/>
    <cellStyle name="SAPBEXHLevel2X 4 14 2" xfId="3368" xr:uid="{6FAFF088-5953-47E2-9CA1-414E9EADCBAA}"/>
    <cellStyle name="SAPBEXHLevel2X 4 14 2 2" xfId="7609" xr:uid="{D9779931-2ECE-43EC-B9FD-CAFBE4C014B7}"/>
    <cellStyle name="SAPBEXHLevel2X 4 14 2 3" xfId="11518" xr:uid="{DA9F41CA-9681-4068-90AC-F10C287788A6}"/>
    <cellStyle name="SAPBEXHLevel2X 4 14 2 4" xfId="9725" xr:uid="{EBD44F4C-4D26-47EF-818A-781EAE70CC22}"/>
    <cellStyle name="SAPBEXHLevel2X 4 14 3" xfId="6311" xr:uid="{7A855287-8CE4-45C0-8715-10346A91744B}"/>
    <cellStyle name="SAPBEXHLevel2X 4 14 4" xfId="9069" xr:uid="{14EBAE95-8009-4450-AC45-147E45AE21CB}"/>
    <cellStyle name="SAPBEXHLevel2X 4 14 5" xfId="8059" xr:uid="{DC7241F2-4C18-4030-AF64-A38086D2983F}"/>
    <cellStyle name="SAPBEXHLevel2X 4 14 6" xfId="13528" xr:uid="{8398E14E-32EC-4EB8-8ECC-0FE3EF25DCBC}"/>
    <cellStyle name="SAPBEXHLevel2X 4 15" xfId="2056" xr:uid="{F553F2AE-7F34-4463-A632-0609D55C60EF}"/>
    <cellStyle name="SAPBEXHLevel2X 4 15 2" xfId="3369" xr:uid="{182CFE88-0142-40E9-9D91-C922ECBFEC2D}"/>
    <cellStyle name="SAPBEXHLevel2X 4 15 2 2" xfId="7610" xr:uid="{1939A405-79AE-4F3E-B924-6E765ED6A6E7}"/>
    <cellStyle name="SAPBEXHLevel2X 4 15 2 3" xfId="11519" xr:uid="{05F8F0AA-827C-43B1-9DD0-9618A50BCB68}"/>
    <cellStyle name="SAPBEXHLevel2X 4 15 2 4" xfId="10933" xr:uid="{A79A0D91-EE74-4637-B5C9-D990FB81D4E0}"/>
    <cellStyle name="SAPBEXHLevel2X 4 15 3" xfId="6312" xr:uid="{697458C5-C7BF-480F-AA65-FABE288A3BFE}"/>
    <cellStyle name="SAPBEXHLevel2X 4 15 4" xfId="9070" xr:uid="{3C483927-5DED-437F-BCA5-FD887204462F}"/>
    <cellStyle name="SAPBEXHLevel2X 4 15 5" xfId="10741" xr:uid="{69B4E6EC-F821-4D2B-9572-BA9A14193664}"/>
    <cellStyle name="SAPBEXHLevel2X 4 15 6" xfId="12826" xr:uid="{7E4B9670-FEAB-45C4-BDF4-7ACDB2D9720D}"/>
    <cellStyle name="SAPBEXHLevel2X 4 16" xfId="3720" xr:uid="{41ABF414-EEFA-49DE-A4C8-C44DA6AFB51D}"/>
    <cellStyle name="SAPBEXHLevel2X 4 16 2" xfId="7961" xr:uid="{D3175A03-EE35-4FC8-9769-0AF96D62B1AC}"/>
    <cellStyle name="SAPBEXHLevel2X 4 16 3" xfId="11865" xr:uid="{5020B9E9-1D7D-43C4-B7B1-3B274AB85D7C}"/>
    <cellStyle name="SAPBEXHLevel2X 4 16 4" xfId="13584" xr:uid="{66B61296-F28B-4936-98C4-B0C144FEE6E7}"/>
    <cellStyle name="SAPBEXHLevel2X 4 17" xfId="2501" xr:uid="{CD8F6D7A-9DAA-4467-AA3E-3B7E2FD85222}"/>
    <cellStyle name="SAPBEXHLevel2X 4 17 2" xfId="6742" xr:uid="{9A3346E1-B294-4EA8-A92E-49D3B3F16C06}"/>
    <cellStyle name="SAPBEXHLevel2X 4 17 3" xfId="4924" xr:uid="{598107C7-2488-49B8-945E-C7F672ED098C}"/>
    <cellStyle name="SAPBEXHLevel2X 4 17 4" xfId="10261" xr:uid="{B468AF39-D590-42EF-A710-FC489A1B17A2}"/>
    <cellStyle name="SAPBEXHLevel2X 4 18" xfId="4510" xr:uid="{2FBE2BD2-EC6A-4B83-8C4B-2B3DEED9B236}"/>
    <cellStyle name="SAPBEXHLevel2X 4 19" xfId="6656" xr:uid="{E32C630F-4FE9-4E75-902B-E9336766FC4B}"/>
    <cellStyle name="SAPBEXHLevel2X 4 2" xfId="2057" xr:uid="{80278255-C75A-49F6-8B99-D73E4550E73C}"/>
    <cellStyle name="SAPBEXHLevel2X 4 2 2" xfId="4212" xr:uid="{E5C9AA8B-EEB4-4DAE-A91D-8B5E5503B150}"/>
    <cellStyle name="SAPBEXHLevel2X 4 2 2 2" xfId="8447" xr:uid="{B003AFB5-DF6A-4042-BE66-208E4CAF3EC5}"/>
    <cellStyle name="SAPBEXHLevel2X 4 2 2 3" xfId="12321" xr:uid="{6260ACE4-835F-4416-A9C3-AA6AAFE8C7CA}"/>
    <cellStyle name="SAPBEXHLevel2X 4 2 2 4" xfId="12040" xr:uid="{5F757CFC-406D-49C9-B8D3-8238EF01AA6C}"/>
    <cellStyle name="SAPBEXHLevel2X 4 2 3" xfId="3370" xr:uid="{3F0C1EFC-C3E1-4351-9A7F-DC355E9A3BF5}"/>
    <cellStyle name="SAPBEXHLevel2X 4 2 3 2" xfId="7611" xr:uid="{16B800AA-8665-440E-9611-348229F96961}"/>
    <cellStyle name="SAPBEXHLevel2X 4 2 3 3" xfId="11520" xr:uid="{7B6EACC2-F5FE-4995-8E0F-FC045C920E3E}"/>
    <cellStyle name="SAPBEXHLevel2X 4 2 3 4" xfId="10932" xr:uid="{AF00DD68-ACFB-48E5-81D5-91DFE1541ABF}"/>
    <cellStyle name="SAPBEXHLevel2X 4 2 4" xfId="6313" xr:uid="{FF38ABE0-05D3-4E27-A73F-979D84D9CCBE}"/>
    <cellStyle name="SAPBEXHLevel2X 4 2 5" xfId="9071" xr:uid="{001F692B-3C56-42DB-9452-0574D726E6CA}"/>
    <cellStyle name="SAPBEXHLevel2X 4 2 6" xfId="10740" xr:uid="{4852EC45-3772-4027-BB27-492593BBA075}"/>
    <cellStyle name="SAPBEXHLevel2X 4 2 7" xfId="13527" xr:uid="{62190493-B2BC-4F70-B74C-AFCE5EF2830D}"/>
    <cellStyle name="SAPBEXHLevel2X 4 20" xfId="10308" xr:uid="{6D2DCB83-329C-4DCB-94D1-723709169FD8}"/>
    <cellStyle name="SAPBEXHLevel2X 4 21" xfId="13916" xr:uid="{74B799FD-B71B-4CCF-A86A-5092669F5F72}"/>
    <cellStyle name="SAPBEXHLevel2X 4 3" xfId="2058" xr:uid="{80D1A45A-8347-4C20-AD7A-85B9BC38EFAD}"/>
    <cellStyle name="SAPBEXHLevel2X 4 3 2" xfId="3371" xr:uid="{54D8514F-8880-455A-96EA-2BBE681935FA}"/>
    <cellStyle name="SAPBEXHLevel2X 4 3 2 2" xfId="7612" xr:uid="{A597ACFE-6B80-4FDD-A6CE-C64160B321DF}"/>
    <cellStyle name="SAPBEXHLevel2X 4 3 2 3" xfId="11521" xr:uid="{A29ED535-38CE-4BA8-A5A8-90A85458B4AC}"/>
    <cellStyle name="SAPBEXHLevel2X 4 3 2 4" xfId="10447" xr:uid="{7C1C4CE3-5F74-45C9-AC70-5CE7BA302E30}"/>
    <cellStyle name="SAPBEXHLevel2X 4 3 3" xfId="6314" xr:uid="{85F0CBDA-B8DE-484C-B68E-079E99F0411F}"/>
    <cellStyle name="SAPBEXHLevel2X 4 3 4" xfId="9072" xr:uid="{CA74047A-ECDB-4157-8F80-4E3E10A00A2D}"/>
    <cellStyle name="SAPBEXHLevel2X 4 3 5" xfId="10739" xr:uid="{6044B781-CE26-4D81-8A01-D20788C8A48A}"/>
    <cellStyle name="SAPBEXHLevel2X 4 3 6" xfId="13872" xr:uid="{C7203D32-8F26-45E9-9AF4-D9F9390423EB}"/>
    <cellStyle name="SAPBEXHLevel2X 4 4" xfId="2059" xr:uid="{701E1470-2BF4-4004-88C3-939C5559E30E}"/>
    <cellStyle name="SAPBEXHLevel2X 4 4 2" xfId="3372" xr:uid="{98973490-A867-44F1-AFE2-A97E54DC77E5}"/>
    <cellStyle name="SAPBEXHLevel2X 4 4 2 2" xfId="7613" xr:uid="{0D41B1AB-56FE-4614-93C9-E60B48471EE2}"/>
    <cellStyle name="SAPBEXHLevel2X 4 4 2 3" xfId="11522" xr:uid="{AA4F386C-86D1-4103-B440-88BB72552A59}"/>
    <cellStyle name="SAPBEXHLevel2X 4 4 2 4" xfId="12786" xr:uid="{5627E19B-A9F7-4CC5-995F-0A72CC563764}"/>
    <cellStyle name="SAPBEXHLevel2X 4 4 3" xfId="6315" xr:uid="{AD0E8100-7EFA-4FD9-9A26-3D308795B60F}"/>
    <cellStyle name="SAPBEXHLevel2X 4 4 4" xfId="9073" xr:uid="{9153BA34-275D-45E2-9269-41445A61EDA1}"/>
    <cellStyle name="SAPBEXHLevel2X 4 4 5" xfId="10738" xr:uid="{1C437A3B-F411-41A0-8CAE-BCA2FB8F8386}"/>
    <cellStyle name="SAPBEXHLevel2X 4 4 6" xfId="9679" xr:uid="{2D7C8AE9-9E6C-443F-A4AB-76425A63B294}"/>
    <cellStyle name="SAPBEXHLevel2X 4 5" xfId="2060" xr:uid="{B4E2FAFB-F1CE-4E01-BCAD-2C79FF11F59A}"/>
    <cellStyle name="SAPBEXHLevel2X 4 5 2" xfId="3373" xr:uid="{9180F6A7-5534-43D2-9821-CAE9004CD22E}"/>
    <cellStyle name="SAPBEXHLevel2X 4 5 2 2" xfId="7614" xr:uid="{08FE9A5F-316F-4C70-899A-F93DF57A683B}"/>
    <cellStyle name="SAPBEXHLevel2X 4 5 2 3" xfId="11523" xr:uid="{53101BBB-BC68-416A-8DF1-3BC321DE530E}"/>
    <cellStyle name="SAPBEXHLevel2X 4 5 2 4" xfId="11945" xr:uid="{5AA9929D-DE31-45A8-B8B8-B8C412D2749E}"/>
    <cellStyle name="SAPBEXHLevel2X 4 5 3" xfId="6316" xr:uid="{3E9A4E21-45A5-4B1E-BFBA-DCA72C463DCD}"/>
    <cellStyle name="SAPBEXHLevel2X 4 5 4" xfId="9074" xr:uid="{D6994B1B-AB55-46BC-9BD7-854667C1B0EF}"/>
    <cellStyle name="SAPBEXHLevel2X 4 5 5" xfId="10737" xr:uid="{379C5E76-3F4F-454D-B80E-389C32C1E383}"/>
    <cellStyle name="SAPBEXHLevel2X 4 5 6" xfId="9461" xr:uid="{22D2F536-2A97-4FBF-9B38-8CD15B7C4C70}"/>
    <cellStyle name="SAPBEXHLevel2X 4 6" xfId="2061" xr:uid="{AAFFDA7C-F73A-47FA-8C72-FA1ADC533840}"/>
    <cellStyle name="SAPBEXHLevel2X 4 6 2" xfId="3374" xr:uid="{C7C497FA-F1C8-49AE-9B57-3FBD04A13D6D}"/>
    <cellStyle name="SAPBEXHLevel2X 4 6 2 2" xfId="7615" xr:uid="{CD648200-935D-45EB-A497-C16D5631F548}"/>
    <cellStyle name="SAPBEXHLevel2X 4 6 2 3" xfId="11524" xr:uid="{F388178C-929F-41B9-A470-58052AE96A94}"/>
    <cellStyle name="SAPBEXHLevel2X 4 6 2 4" xfId="9722" xr:uid="{2B92F2B6-082F-429B-8A0D-32B4A0CF14A3}"/>
    <cellStyle name="SAPBEXHLevel2X 4 6 3" xfId="6317" xr:uid="{4EE32C9A-E317-4DB2-A976-9442E3221B37}"/>
    <cellStyle name="SAPBEXHLevel2X 4 6 4" xfId="9075" xr:uid="{F9F35135-FC91-4D3C-8C34-90207E479810}"/>
    <cellStyle name="SAPBEXHLevel2X 4 6 5" xfId="10736" xr:uid="{522ECEB9-5EF7-46E8-9D5C-6D880FDBACC9}"/>
    <cellStyle name="SAPBEXHLevel2X 4 6 6" xfId="12823" xr:uid="{2808586D-97FF-4A36-8B6B-37071BFC02B6}"/>
    <cellStyle name="SAPBEXHLevel2X 4 7" xfId="2062" xr:uid="{21EA9B46-D424-4AAE-8BF7-51775CC1CAF0}"/>
    <cellStyle name="SAPBEXHLevel2X 4 7 2" xfId="3375" xr:uid="{9D41CD98-7390-41F3-9548-16F1975027DC}"/>
    <cellStyle name="SAPBEXHLevel2X 4 7 2 2" xfId="7616" xr:uid="{43390BC2-78B7-4B94-9089-883947C9A9E4}"/>
    <cellStyle name="SAPBEXHLevel2X 4 7 2 3" xfId="11525" xr:uid="{BD03AFBC-DF80-4B43-95F9-3D42F169005D}"/>
    <cellStyle name="SAPBEXHLevel2X 4 7 2 4" xfId="9980" xr:uid="{7763D796-2145-4AD0-8FA5-5E410C197F6D}"/>
    <cellStyle name="SAPBEXHLevel2X 4 7 3" xfId="6318" xr:uid="{C48A4168-7ED8-4F32-AB47-2D74FF9A1F89}"/>
    <cellStyle name="SAPBEXHLevel2X 4 7 4" xfId="9076" xr:uid="{86F99A60-1354-44EF-8CD5-C2BEBEB13FA1}"/>
    <cellStyle name="SAPBEXHLevel2X 4 7 5" xfId="10735" xr:uid="{C6E32891-FD5C-4774-A54B-B51C83F99B48}"/>
    <cellStyle name="SAPBEXHLevel2X 4 7 6" xfId="13871" xr:uid="{12435CF7-6082-45E7-94E7-618476C2460D}"/>
    <cellStyle name="SAPBEXHLevel2X 4 8" xfId="2063" xr:uid="{1F29314B-C2FB-4DA7-ABCC-A93426B46975}"/>
    <cellStyle name="SAPBEXHLevel2X 4 8 2" xfId="3376" xr:uid="{8BA8BBE4-20E9-4762-BA7A-DE04DFA267DE}"/>
    <cellStyle name="SAPBEXHLevel2X 4 8 2 2" xfId="7617" xr:uid="{D8C0CC30-7768-41D9-8A9B-4BDE6F348609}"/>
    <cellStyle name="SAPBEXHLevel2X 4 8 2 3" xfId="11526" xr:uid="{507B796B-2D12-4F73-A409-4167B5284EFD}"/>
    <cellStyle name="SAPBEXHLevel2X 4 8 2 4" xfId="12183" xr:uid="{6F58678B-E125-4304-9B04-FFA440AB5A79}"/>
    <cellStyle name="SAPBEXHLevel2X 4 8 3" xfId="6319" xr:uid="{48A5989D-ADF2-48E5-B651-335874C04715}"/>
    <cellStyle name="SAPBEXHLevel2X 4 8 4" xfId="9077" xr:uid="{F3588299-3084-4B10-A329-7129D3BB0860}"/>
    <cellStyle name="SAPBEXHLevel2X 4 8 5" xfId="10734" xr:uid="{FB691509-D94D-44D3-BADB-F4846AE54D05}"/>
    <cellStyle name="SAPBEXHLevel2X 4 8 6" xfId="13870" xr:uid="{908D650F-83AF-4668-9F3F-E0D38178F662}"/>
    <cellStyle name="SAPBEXHLevel2X 4 9" xfId="2064" xr:uid="{3D8891C5-4878-44BD-9940-F9E5AD84D480}"/>
    <cellStyle name="SAPBEXHLevel2X 4 9 2" xfId="3377" xr:uid="{86CE88FB-7FC4-400A-84EF-856EDF2D41FC}"/>
    <cellStyle name="SAPBEXHLevel2X 4 9 2 2" xfId="7618" xr:uid="{CEA307E2-F281-4734-9923-F0452D397615}"/>
    <cellStyle name="SAPBEXHLevel2X 4 9 2 3" xfId="11527" xr:uid="{F8013126-CA0C-40E3-8DA1-B8B0AD3EB052}"/>
    <cellStyle name="SAPBEXHLevel2X 4 9 2 4" xfId="10834" xr:uid="{9B7D0C47-26AD-4C7C-88E5-7828E60B8BE9}"/>
    <cellStyle name="SAPBEXHLevel2X 4 9 3" xfId="6320" xr:uid="{77B20252-57CC-4FED-B70D-D5A7178317B5}"/>
    <cellStyle name="SAPBEXHLevel2X 4 9 4" xfId="9078" xr:uid="{31775E65-512F-475B-B9FD-23A4C4067A6A}"/>
    <cellStyle name="SAPBEXHLevel2X 4 9 5" xfId="10733" xr:uid="{9E960508-FF9B-4B6B-BA0B-FA276C3D1DD3}"/>
    <cellStyle name="SAPBEXHLevel2X 4 9 6" xfId="13869" xr:uid="{DDE4C7DC-2EC4-4900-9B78-16F134958837}"/>
    <cellStyle name="SAPBEXHLevel2X 5" xfId="189" xr:uid="{DB6B0DB4-2D79-4470-A53D-54ACE2A316EB}"/>
    <cellStyle name="SAPBEXHLevel2X 5 10" xfId="2065" xr:uid="{5C1D8D9D-F77B-425F-A72F-AE00BC2F67B6}"/>
    <cellStyle name="SAPBEXHLevel2X 5 10 2" xfId="3378" xr:uid="{73B423EE-049C-42AC-8B36-4F2660CDECA1}"/>
    <cellStyle name="SAPBEXHLevel2X 5 10 2 2" xfId="7619" xr:uid="{0B4C62E7-0E9E-4A5F-BE11-95BE791C74D0}"/>
    <cellStyle name="SAPBEXHLevel2X 5 10 2 3" xfId="11528" xr:uid="{4D841AC1-4B1A-4C85-AC76-D783EBC4D449}"/>
    <cellStyle name="SAPBEXHLevel2X 5 10 2 4" xfId="9723" xr:uid="{5447A3C7-12EB-4C65-8FA0-2291EEFA3588}"/>
    <cellStyle name="SAPBEXHLevel2X 5 10 3" xfId="6321" xr:uid="{DF080BE2-CF2D-4E44-ACC4-EE15D6E19204}"/>
    <cellStyle name="SAPBEXHLevel2X 5 10 4" xfId="9079" xr:uid="{568A8674-447D-45C8-8B29-E7AF7996B817}"/>
    <cellStyle name="SAPBEXHLevel2X 5 10 5" xfId="10732" xr:uid="{C67AC3A6-DB29-4280-BABB-9BFDC0C8FAEC}"/>
    <cellStyle name="SAPBEXHLevel2X 5 10 6" xfId="13868" xr:uid="{205B84E4-8A94-4216-82EB-A04A96023435}"/>
    <cellStyle name="SAPBEXHLevel2X 5 11" xfId="2066" xr:uid="{3D2B8B0B-D77E-4914-B567-FB5DF7EB0513}"/>
    <cellStyle name="SAPBEXHLevel2X 5 11 2" xfId="3379" xr:uid="{C3F86A3E-D539-497D-B4E4-90F34B9B5088}"/>
    <cellStyle name="SAPBEXHLevel2X 5 11 2 2" xfId="7620" xr:uid="{9720275A-76CF-4BFB-88B7-5D8C8B0C3EB4}"/>
    <cellStyle name="SAPBEXHLevel2X 5 11 2 3" xfId="11529" xr:uid="{DFB349A6-2A15-4E8A-88A0-2BF137D2C59F}"/>
    <cellStyle name="SAPBEXHLevel2X 5 11 2 4" xfId="9720" xr:uid="{D9684BCF-071F-487A-BC03-B49C25A9B24D}"/>
    <cellStyle name="SAPBEXHLevel2X 5 11 3" xfId="6322" xr:uid="{70922AEE-B8C1-4282-85D7-DBBCAC1464D6}"/>
    <cellStyle name="SAPBEXHLevel2X 5 11 4" xfId="9080" xr:uid="{7D1433B8-1958-4DEB-A7DF-9D05AE9C0634}"/>
    <cellStyle name="SAPBEXHLevel2X 5 11 5" xfId="10731" xr:uid="{DDA5169A-F210-4E12-9A59-8BDD0346AD8C}"/>
    <cellStyle name="SAPBEXHLevel2X 5 11 6" xfId="12824" xr:uid="{E3C8FA9B-4749-4588-9421-73DFD29E8C5A}"/>
    <cellStyle name="SAPBEXHLevel2X 5 12" xfId="2067" xr:uid="{71B3F1BF-3C3D-4A43-ADE8-8A048240F43D}"/>
    <cellStyle name="SAPBEXHLevel2X 5 12 2" xfId="3380" xr:uid="{1DC721EB-CA6A-4959-8D36-880D443EA3E1}"/>
    <cellStyle name="SAPBEXHLevel2X 5 12 2 2" xfId="7621" xr:uid="{796D6AB8-70D2-4BBA-A86C-4EE16C9BC7B4}"/>
    <cellStyle name="SAPBEXHLevel2X 5 12 2 3" xfId="11530" xr:uid="{43B82666-07A9-4072-9B57-625666A25BF3}"/>
    <cellStyle name="SAPBEXHLevel2X 5 12 2 4" xfId="9721" xr:uid="{F577E786-21EA-46DE-8F73-ED473F849F8A}"/>
    <cellStyle name="SAPBEXHLevel2X 5 12 3" xfId="6323" xr:uid="{F816200B-6D27-46F9-97F2-B32DC318AE12}"/>
    <cellStyle name="SAPBEXHLevel2X 5 12 4" xfId="9081" xr:uid="{1B899B8D-F423-466D-92CF-987C17C46754}"/>
    <cellStyle name="SAPBEXHLevel2X 5 12 5" xfId="10730" xr:uid="{1E1C3AAD-EC3C-4826-B3D7-EE8015EC4810}"/>
    <cellStyle name="SAPBEXHLevel2X 5 12 6" xfId="13526" xr:uid="{827822D1-952E-43E3-BFE8-2F29FBFFBF10}"/>
    <cellStyle name="SAPBEXHLevel2X 5 13" xfId="2068" xr:uid="{57220A19-9272-4C60-B894-F40E943FCF38}"/>
    <cellStyle name="SAPBEXHLevel2X 5 13 2" xfId="3381" xr:uid="{2C367645-A688-4756-8F42-7E9574AE5F97}"/>
    <cellStyle name="SAPBEXHLevel2X 5 13 2 2" xfId="7622" xr:uid="{77087A79-F049-4CE9-8CC2-6675F80493C3}"/>
    <cellStyle name="SAPBEXHLevel2X 5 13 2 3" xfId="11531" xr:uid="{234D12C9-6CA5-4438-95C1-C82B400E80AD}"/>
    <cellStyle name="SAPBEXHLevel2X 5 13 2 4" xfId="9719" xr:uid="{B8691166-B484-41E5-A01A-E3FDD0414180}"/>
    <cellStyle name="SAPBEXHLevel2X 5 13 3" xfId="6324" xr:uid="{B2900923-FD53-4741-BD1B-1913AB90AEC4}"/>
    <cellStyle name="SAPBEXHLevel2X 5 13 4" xfId="9082" xr:uid="{3FECEC06-B131-43F5-891E-AC23ED449D66}"/>
    <cellStyle name="SAPBEXHLevel2X 5 13 5" xfId="10729" xr:uid="{D775DB54-2375-4060-872D-E307F09470AF}"/>
    <cellStyle name="SAPBEXHLevel2X 5 13 6" xfId="10880" xr:uid="{FD7DE094-C6C3-4F8F-B955-233E1573EA8F}"/>
    <cellStyle name="SAPBEXHLevel2X 5 14" xfId="2069" xr:uid="{A0B54B9D-ED97-4B73-95EE-0DE5F86A63F5}"/>
    <cellStyle name="SAPBEXHLevel2X 5 14 2" xfId="3382" xr:uid="{27C99CE6-884B-4092-A5B3-D5B38DD52E60}"/>
    <cellStyle name="SAPBEXHLevel2X 5 14 2 2" xfId="7623" xr:uid="{05753D39-A82E-484A-AAA7-E4C89AD1FBD3}"/>
    <cellStyle name="SAPBEXHLevel2X 5 14 2 3" xfId="11532" xr:uid="{610ABA8B-04F6-4765-B1B6-EA4D0AE9AC63}"/>
    <cellStyle name="SAPBEXHLevel2X 5 14 2 4" xfId="11946" xr:uid="{320A68B4-DD5B-40AA-8441-C356F87508EB}"/>
    <cellStyle name="SAPBEXHLevel2X 5 14 3" xfId="6325" xr:uid="{D5B54496-2937-4C60-A0C7-40D860FFBD54}"/>
    <cellStyle name="SAPBEXHLevel2X 5 14 4" xfId="9083" xr:uid="{7180FB51-2456-42CB-B715-22051D05C2E9}"/>
    <cellStyle name="SAPBEXHLevel2X 5 14 5" xfId="10728" xr:uid="{946D888A-42BB-420E-BAF4-0DDC451C09CC}"/>
    <cellStyle name="SAPBEXHLevel2X 5 14 6" xfId="9916" xr:uid="{2F439D12-9FC5-4E38-BF4A-601A9745F86B}"/>
    <cellStyle name="SAPBEXHLevel2X 5 15" xfId="2070" xr:uid="{9A1F2FF1-7F37-405C-BBDE-CC97AF63A6C1}"/>
    <cellStyle name="SAPBEXHLevel2X 5 15 2" xfId="3383" xr:uid="{7DBA2E73-F235-4525-A6A3-8BADC9585153}"/>
    <cellStyle name="SAPBEXHLevel2X 5 15 2 2" xfId="7624" xr:uid="{459F60CD-60B1-4253-9393-ADE129ACA69C}"/>
    <cellStyle name="SAPBEXHLevel2X 5 15 2 3" xfId="11533" xr:uid="{EA01D9D6-4E80-461A-86D5-269A1C776350}"/>
    <cellStyle name="SAPBEXHLevel2X 5 15 2 4" xfId="13780" xr:uid="{D498B884-92E5-4836-A29F-3BDBF3BEF7A3}"/>
    <cellStyle name="SAPBEXHLevel2X 5 15 3" xfId="6326" xr:uid="{558A76C3-CA37-4184-9F93-7DFCA79C9E1D}"/>
    <cellStyle name="SAPBEXHLevel2X 5 15 4" xfId="9084" xr:uid="{1702E27D-1F78-412A-9E3C-F8DA3C960ABB}"/>
    <cellStyle name="SAPBEXHLevel2X 5 15 5" xfId="10727" xr:uid="{148D396E-8D3F-45CD-846C-90AC9E724A8C}"/>
    <cellStyle name="SAPBEXHLevel2X 5 15 6" xfId="12795" xr:uid="{DA7E8817-AFE8-47A0-B43C-0AB0B9FA149B}"/>
    <cellStyle name="SAPBEXHLevel2X 5 16" xfId="4213" xr:uid="{02C16318-6B37-4146-9FD8-E14F4E470541}"/>
    <cellStyle name="SAPBEXHLevel2X 5 16 2" xfId="8448" xr:uid="{9EE61686-D2B0-417F-B261-130B5A2B7BCC}"/>
    <cellStyle name="SAPBEXHLevel2X 5 16 3" xfId="12322" xr:uid="{13802E7A-710E-4C18-8DDB-1D2655014BAB}"/>
    <cellStyle name="SAPBEXHLevel2X 5 16 4" xfId="12041" xr:uid="{1AA657F0-CF43-4F30-9FB9-0C41998F6E7B}"/>
    <cellStyle name="SAPBEXHLevel2X 5 17" xfId="2502" xr:uid="{2E91007F-A568-4436-AE8B-5CB3E5D83004}"/>
    <cellStyle name="SAPBEXHLevel2X 5 17 2" xfId="6743" xr:uid="{FFC482E0-AAD5-4CB3-B896-C9741AE8A058}"/>
    <cellStyle name="SAPBEXHLevel2X 5 17 3" xfId="4925" xr:uid="{4444C863-F8D7-4129-847B-019771F47B97}"/>
    <cellStyle name="SAPBEXHLevel2X 5 17 4" xfId="12891" xr:uid="{9166975B-4D6E-4814-989A-1057ECFE659C}"/>
    <cellStyle name="SAPBEXHLevel2X 5 18" xfId="4511" xr:uid="{798E409B-3165-47BF-A541-072B002E090B}"/>
    <cellStyle name="SAPBEXHLevel2X 5 19" xfId="6654" xr:uid="{1AB94286-2919-48DC-B254-310288D1B801}"/>
    <cellStyle name="SAPBEXHLevel2X 5 2" xfId="2071" xr:uid="{D11C7BA2-A83B-4058-BD47-1E3738D6CFEE}"/>
    <cellStyle name="SAPBEXHLevel2X 5 2 2" xfId="3384" xr:uid="{D82978D1-156B-48D8-B2EF-4CA4AFDB47C1}"/>
    <cellStyle name="SAPBEXHLevel2X 5 2 2 2" xfId="7625" xr:uid="{71EF83FD-3507-4BDA-8C69-F7155EA51004}"/>
    <cellStyle name="SAPBEXHLevel2X 5 2 2 3" xfId="11534" xr:uid="{D536022A-DC9C-4173-B460-0BE15087D250}"/>
    <cellStyle name="SAPBEXHLevel2X 5 2 2 4" xfId="10398" xr:uid="{EF77E273-5A67-4BD0-AAD6-A88B59D12BFD}"/>
    <cellStyle name="SAPBEXHLevel2X 5 2 3" xfId="6327" xr:uid="{3A2BB653-D85D-4BD4-B919-935F1C4DD19B}"/>
    <cellStyle name="SAPBEXHLevel2X 5 2 4" xfId="9085" xr:uid="{1BCC613D-44B8-42A1-9885-A278A9A51D8D}"/>
    <cellStyle name="SAPBEXHLevel2X 5 2 5" xfId="10726" xr:uid="{4AEF6222-381C-4393-B7FE-207A670AFC5B}"/>
    <cellStyle name="SAPBEXHLevel2X 5 2 6" xfId="9865" xr:uid="{794372FB-CB56-48B8-851F-9F27524BB3F5}"/>
    <cellStyle name="SAPBEXHLevel2X 5 20" xfId="10307" xr:uid="{046CCD85-C4D9-46B8-B63C-CA7DCABFBAAB}"/>
    <cellStyle name="SAPBEXHLevel2X 5 21" xfId="10812" xr:uid="{7CFB8B59-4119-403C-B1B8-5350D70CAAE0}"/>
    <cellStyle name="SAPBEXHLevel2X 5 3" xfId="2072" xr:uid="{CE0BB0F0-3BFC-4294-8CA9-512D01C20DE9}"/>
    <cellStyle name="SAPBEXHLevel2X 5 3 2" xfId="3385" xr:uid="{40D0870B-C25F-45E9-97F4-02FF2A8870D6}"/>
    <cellStyle name="SAPBEXHLevel2X 5 3 2 2" xfId="7626" xr:uid="{B0423F1F-1643-4ED4-B460-42D17F253C2E}"/>
    <cellStyle name="SAPBEXHLevel2X 5 3 2 3" xfId="11535" xr:uid="{A2C72589-CF96-414D-9CB2-F4DCCA568116}"/>
    <cellStyle name="SAPBEXHLevel2X 5 3 2 4" xfId="9437" xr:uid="{51086E5D-FA57-4633-A9E9-D43CA8575291}"/>
    <cellStyle name="SAPBEXHLevel2X 5 3 3" xfId="6328" xr:uid="{015818D1-9660-4A3A-BFB8-AEE46907481B}"/>
    <cellStyle name="SAPBEXHLevel2X 5 3 4" xfId="9086" xr:uid="{00556F49-51B0-4772-B067-8B6A492A1D61}"/>
    <cellStyle name="SAPBEXHLevel2X 5 3 5" xfId="10725" xr:uid="{C0F82918-E054-493E-9725-BD97E7914EC2}"/>
    <cellStyle name="SAPBEXHLevel2X 5 3 6" xfId="13133" xr:uid="{293D75F0-25DA-4867-89C9-93F7E833CC8B}"/>
    <cellStyle name="SAPBEXHLevel2X 5 4" xfId="2073" xr:uid="{7732FA7D-C85A-47D2-BB43-E926FB9D2F04}"/>
    <cellStyle name="SAPBEXHLevel2X 5 4 2" xfId="3386" xr:uid="{5947F9E3-3C55-4189-A1F5-AFEA8C8AADDD}"/>
    <cellStyle name="SAPBEXHLevel2X 5 4 2 2" xfId="7627" xr:uid="{22E5110E-E6A2-4ECF-A40D-2AC225593935}"/>
    <cellStyle name="SAPBEXHLevel2X 5 4 2 3" xfId="11536" xr:uid="{CC8E2640-736A-4518-BC89-15AAD2ABD887}"/>
    <cellStyle name="SAPBEXHLevel2X 5 4 2 4" xfId="9718" xr:uid="{0B801B31-9787-49E0-AF20-E5B6705495CC}"/>
    <cellStyle name="SAPBEXHLevel2X 5 4 3" xfId="6329" xr:uid="{D6341B8B-EFEB-4CD8-810F-8E64D262A831}"/>
    <cellStyle name="SAPBEXHLevel2X 5 4 4" xfId="9087" xr:uid="{E038F87A-566F-4A2E-AF09-9A8FCEDF6578}"/>
    <cellStyle name="SAPBEXHLevel2X 5 4 5" xfId="8410" xr:uid="{E4AD410F-D6B6-49C6-8F06-ED0ADD0DAC50}"/>
    <cellStyle name="SAPBEXHLevel2X 5 4 6" xfId="9862" xr:uid="{D5EDF77D-4764-4873-99C7-B1DD6A07BF82}"/>
    <cellStyle name="SAPBEXHLevel2X 5 5" xfId="2074" xr:uid="{AF5C8D4F-8A62-4C6C-BD68-58BB1DA025CC}"/>
    <cellStyle name="SAPBEXHLevel2X 5 5 2" xfId="3387" xr:uid="{1C3E6899-B20C-4FEF-ABD4-6659C8643138}"/>
    <cellStyle name="SAPBEXHLevel2X 5 5 2 2" xfId="7628" xr:uid="{251340F3-9F7A-462E-AC22-0BCE02593DCE}"/>
    <cellStyle name="SAPBEXHLevel2X 5 5 2 3" xfId="11537" xr:uid="{E56C8253-037F-4DA4-9A93-E73A9CA53620}"/>
    <cellStyle name="SAPBEXHLevel2X 5 5 2 4" xfId="9717" xr:uid="{5F4A0D7E-B0E9-4A5A-ADED-DE1BFA75DA32}"/>
    <cellStyle name="SAPBEXHLevel2X 5 5 3" xfId="6330" xr:uid="{60C53824-9949-4A90-BA2D-646E5B3156DC}"/>
    <cellStyle name="SAPBEXHLevel2X 5 5 4" xfId="9088" xr:uid="{3E4B1A68-21F4-4DD5-9891-45B32AE36828}"/>
    <cellStyle name="SAPBEXHLevel2X 5 5 5" xfId="10724" xr:uid="{CA37B546-A616-416E-BEC0-62AA2F2212A2}"/>
    <cellStyle name="SAPBEXHLevel2X 5 5 6" xfId="13132" xr:uid="{5A5C49AE-B728-4D2C-A2AA-94151C48E199}"/>
    <cellStyle name="SAPBEXHLevel2X 5 6" xfId="2075" xr:uid="{39B14C71-F346-4D2C-8417-01DB9070599F}"/>
    <cellStyle name="SAPBEXHLevel2X 5 6 2" xfId="3388" xr:uid="{E39007BF-1540-44E8-B542-4F1B8E679162}"/>
    <cellStyle name="SAPBEXHLevel2X 5 6 2 2" xfId="7629" xr:uid="{3C82751B-4929-43AF-B7C2-106EAF723C93}"/>
    <cellStyle name="SAPBEXHLevel2X 5 6 2 3" xfId="11538" xr:uid="{51AB3B28-6067-45B3-84DE-ACD636DC6752}"/>
    <cellStyle name="SAPBEXHLevel2X 5 6 2 4" xfId="9716" xr:uid="{84EECDDA-CDC0-4C7B-8AF1-336F2120B84F}"/>
    <cellStyle name="SAPBEXHLevel2X 5 6 3" xfId="6331" xr:uid="{465FC1C4-D93C-441B-93F1-4DD65109546B}"/>
    <cellStyle name="SAPBEXHLevel2X 5 6 4" xfId="9089" xr:uid="{B3520718-D8D7-4CE3-9BEE-E45C90112623}"/>
    <cellStyle name="SAPBEXHLevel2X 5 6 5" xfId="10723" xr:uid="{8911B030-7F61-4F2A-8BD9-9E3B417E4FA9}"/>
    <cellStyle name="SAPBEXHLevel2X 5 6 6" xfId="13989" xr:uid="{46247E1A-BBEB-4C28-8BD1-F27F7981EF9F}"/>
    <cellStyle name="SAPBEXHLevel2X 5 7" xfId="2076" xr:uid="{D5DE4940-C247-44FF-9A41-A4A882BCED88}"/>
    <cellStyle name="SAPBEXHLevel2X 5 7 2" xfId="3389" xr:uid="{7E9EAA27-7015-4BD8-A79A-64ADA4FB6D7D}"/>
    <cellStyle name="SAPBEXHLevel2X 5 7 2 2" xfId="7630" xr:uid="{074E8331-5BAC-434D-BEF1-9D05310F01E2}"/>
    <cellStyle name="SAPBEXHLevel2X 5 7 2 3" xfId="11539" xr:uid="{83C712C6-E27D-4BEB-9C6A-96F7D7648655}"/>
    <cellStyle name="SAPBEXHLevel2X 5 7 2 4" xfId="12184" xr:uid="{3856FFFC-E4DF-4C7D-98F3-AD4A5869DAD2}"/>
    <cellStyle name="SAPBEXHLevel2X 5 7 3" xfId="6332" xr:uid="{E6E426D4-35ED-4E03-AC98-71600CDCC06F}"/>
    <cellStyle name="SAPBEXHLevel2X 5 7 4" xfId="9090" xr:uid="{84FEB6EE-A0E4-44F7-A1E5-9F5230A6D5A0}"/>
    <cellStyle name="SAPBEXHLevel2X 5 7 5" xfId="10722" xr:uid="{67F703B9-3F0A-4CB5-B721-AA17666FA636}"/>
    <cellStyle name="SAPBEXHLevel2X 5 7 6" xfId="13866" xr:uid="{DC6A6FCB-876A-4B01-BB9F-2999E652EF7F}"/>
    <cellStyle name="SAPBEXHLevel2X 5 8" xfId="2077" xr:uid="{0D1EFA92-D5A2-4C69-914F-FE91E449CC83}"/>
    <cellStyle name="SAPBEXHLevel2X 5 8 2" xfId="3390" xr:uid="{FE86A18A-B9FA-498B-BECB-FE0E8D2FE9F6}"/>
    <cellStyle name="SAPBEXHLevel2X 5 8 2 2" xfId="7631" xr:uid="{70CC6908-0188-4078-A407-6E86942E5376}"/>
    <cellStyle name="SAPBEXHLevel2X 5 8 2 3" xfId="11540" xr:uid="{170DD709-D3AA-4CE0-A687-9B67D4536547}"/>
    <cellStyle name="SAPBEXHLevel2X 5 8 2 4" xfId="9715" xr:uid="{F2192937-D97A-4DA0-BB73-A08506D6304F}"/>
    <cellStyle name="SAPBEXHLevel2X 5 8 3" xfId="6333" xr:uid="{45D76ED5-F240-441C-A079-DEABA1E9A749}"/>
    <cellStyle name="SAPBEXHLevel2X 5 8 4" xfId="9091" xr:uid="{0CC74B1A-8D86-484B-A81B-3F5F7DFDD5EF}"/>
    <cellStyle name="SAPBEXHLevel2X 5 8 5" xfId="10721" xr:uid="{435EF0A6-D8F0-4368-BA48-A7D92F707ED0}"/>
    <cellStyle name="SAPBEXHLevel2X 5 8 6" xfId="9863" xr:uid="{EE184B36-D57E-43D6-9795-05B8CBD8E4A6}"/>
    <cellStyle name="SAPBEXHLevel2X 5 9" xfId="2078" xr:uid="{5840C453-3E71-402D-9529-61E3A615266A}"/>
    <cellStyle name="SAPBEXHLevel2X 5 9 2" xfId="3391" xr:uid="{CFA3EEE2-369A-4F61-B28C-7EEBE634B856}"/>
    <cellStyle name="SAPBEXHLevel2X 5 9 2 2" xfId="7632" xr:uid="{FD762F64-0738-400D-9A1B-BE6447B36BD2}"/>
    <cellStyle name="SAPBEXHLevel2X 5 9 2 3" xfId="11541" xr:uid="{6D94D345-CF7C-4DF1-9C4D-D50184F93564}"/>
    <cellStyle name="SAPBEXHLevel2X 5 9 2 4" xfId="12373" xr:uid="{20B8296F-C003-4787-AD16-8A1DBC163DE3}"/>
    <cellStyle name="SAPBEXHLevel2X 5 9 3" xfId="6334" xr:uid="{F3EB3980-6194-40B0-9EB4-64859ABB159B}"/>
    <cellStyle name="SAPBEXHLevel2X 5 9 4" xfId="9092" xr:uid="{30E8CAA5-A2A8-4BB1-BE9B-5DCD209C9C6C}"/>
    <cellStyle name="SAPBEXHLevel2X 5 9 5" xfId="10720" xr:uid="{8B639794-CA15-4376-9787-FB8E284A3064}"/>
    <cellStyle name="SAPBEXHLevel2X 5 9 6" xfId="13130" xr:uid="{94A085C4-6812-42A5-BCAB-8C69D4F6149B}"/>
    <cellStyle name="SAPBEXHLevel2X 6" xfId="2079" xr:uid="{7966EE51-2EA9-4A66-9D47-599780E0664B}"/>
    <cellStyle name="SAPBEXHLevel2X 6 2" xfId="3392" xr:uid="{06DCD221-901D-46EF-B8AB-D7EA035B6FED}"/>
    <cellStyle name="SAPBEXHLevel2X 6 2 2" xfId="7633" xr:uid="{63DBBE72-CCD6-46C6-A92D-23724BD382F7}"/>
    <cellStyle name="SAPBEXHLevel2X 6 2 3" xfId="11542" xr:uid="{65F7994C-B5E0-4C0B-B8F6-F1515969BDA7}"/>
    <cellStyle name="SAPBEXHLevel2X 6 2 4" xfId="9714" xr:uid="{5514B773-A04B-469E-AFAE-0B821AFECA7A}"/>
    <cellStyle name="SAPBEXHLevel2X 6 3" xfId="6335" xr:uid="{0F7A69E6-A19B-47E4-9C9D-5EF32121AC20}"/>
    <cellStyle name="SAPBEXHLevel2X 6 4" xfId="9093" xr:uid="{D8909B17-C7F5-44CD-8016-62B37C4DE59B}"/>
    <cellStyle name="SAPBEXHLevel2X 6 5" xfId="10719" xr:uid="{85FF6267-F7E1-447D-8EF9-005D59E9B22E}"/>
    <cellStyle name="SAPBEXHLevel2X 6 6" xfId="13988" xr:uid="{EA435349-61C3-467C-BE78-EDB4A179D707}"/>
    <cellStyle name="SAPBEXHLevel2X 7" xfId="2080" xr:uid="{33DE5485-3539-4700-B769-380FB414AE92}"/>
    <cellStyle name="SAPBEXHLevel2X 7 2" xfId="3393" xr:uid="{D7228BD0-C70D-464F-8063-1F5804401641}"/>
    <cellStyle name="SAPBEXHLevel2X 7 2 2" xfId="7634" xr:uid="{48941EB4-5095-4F97-AF34-212A7255F381}"/>
    <cellStyle name="SAPBEXHLevel2X 7 2 3" xfId="11543" xr:uid="{028E869C-0E61-40EB-8D5A-4CDB5F35ECBC}"/>
    <cellStyle name="SAPBEXHLevel2X 7 2 4" xfId="9713" xr:uid="{1D66CB40-B1C0-4B7F-9D90-AB149F80845F}"/>
    <cellStyle name="SAPBEXHLevel2X 7 3" xfId="6336" xr:uid="{FAC3ED52-4F3B-4873-B4D5-5860DEE446E5}"/>
    <cellStyle name="SAPBEXHLevel2X 7 4" xfId="9094" xr:uid="{FAC0E149-0B41-4DC0-AFD4-D4BDFD9B4005}"/>
    <cellStyle name="SAPBEXHLevel2X 7 5" xfId="10718" xr:uid="{224157E9-A8AA-44EC-961D-11DFA89DEB87}"/>
    <cellStyle name="SAPBEXHLevel2X 7 6" xfId="13865" xr:uid="{3E47B55C-E742-4ECE-A1AD-018E9205EE86}"/>
    <cellStyle name="SAPBEXHLevel2X 8" xfId="2081" xr:uid="{2223AEB6-ED8F-4009-80DA-FF40FC2C589F}"/>
    <cellStyle name="SAPBEXHLevel2X 8 2" xfId="3394" xr:uid="{64732C84-CE40-407D-885D-B62B848E95BF}"/>
    <cellStyle name="SAPBEXHLevel2X 8 2 2" xfId="7635" xr:uid="{A3BBFA13-E06D-4BFD-8F4D-A49FFF6E9366}"/>
    <cellStyle name="SAPBEXHLevel2X 8 2 3" xfId="11544" xr:uid="{26F4243E-431D-4D5F-93B8-4CA04EA8A9DB}"/>
    <cellStyle name="SAPBEXHLevel2X 8 2 4" xfId="9712" xr:uid="{DF76506E-BD5F-4EA4-B4B3-B4C9016476E8}"/>
    <cellStyle name="SAPBEXHLevel2X 8 3" xfId="6337" xr:uid="{B0DF9926-AF6B-4980-AC31-79788B6D28D3}"/>
    <cellStyle name="SAPBEXHLevel2X 8 4" xfId="9095" xr:uid="{E4E868CD-144C-421A-9F46-CB09E6F7DCB5}"/>
    <cellStyle name="SAPBEXHLevel2X 8 5" xfId="10717" xr:uid="{DE7CBF39-5D50-47F7-B8C5-8690DC0BC5E1}"/>
    <cellStyle name="SAPBEXHLevel2X 8 6" xfId="13131" xr:uid="{38113893-88F6-45F9-8245-03801BB2D938}"/>
    <cellStyle name="SAPBEXHLevel2X 9" xfId="2082" xr:uid="{081369C7-D9B2-4B31-8DF7-347C02DDC2B4}"/>
    <cellStyle name="SAPBEXHLevel2X 9 2" xfId="3395" xr:uid="{C0951C87-5673-4147-8FFC-6A2261C21CB2}"/>
    <cellStyle name="SAPBEXHLevel2X 9 2 2" xfId="7636" xr:uid="{ED2D7DCE-1E35-4098-A45F-42721A452DB9}"/>
    <cellStyle name="SAPBEXHLevel2X 9 2 3" xfId="11545" xr:uid="{3429BA4F-061D-41DC-868E-A0A08C1A9904}"/>
    <cellStyle name="SAPBEXHLevel2X 9 2 4" xfId="9711" xr:uid="{F059C382-7773-446B-BD64-526EF51B92C6}"/>
    <cellStyle name="SAPBEXHLevel2X 9 3" xfId="6338" xr:uid="{9910AAF7-0341-4655-A32F-67D986770614}"/>
    <cellStyle name="SAPBEXHLevel2X 9 4" xfId="9096" xr:uid="{A80F0C51-5DF9-4937-AB52-98BC669EDBF4}"/>
    <cellStyle name="SAPBEXHLevel2X 9 5" xfId="10716" xr:uid="{15008753-A88E-49D6-A35C-F899E88BDEDB}"/>
    <cellStyle name="SAPBEXHLevel2X 9 6" xfId="9861" xr:uid="{0822DB95-7854-4757-B813-DF87F217EE1D}"/>
    <cellStyle name="SAPBEXHLevel2X_Mesquite Solar 277 MW v1" xfId="2083" xr:uid="{A041C522-BC51-425B-B981-B50B064F7C72}"/>
    <cellStyle name="SAPBEXHLevel3" xfId="190" xr:uid="{34C83A14-983E-4B17-A8C9-B114B3488AA1}"/>
    <cellStyle name="SAPBEXHLevel3 10" xfId="2084" xr:uid="{A33F67E6-56F9-4A7B-A763-DF1210CBEA6E}"/>
    <cellStyle name="SAPBEXHLevel3 10 2" xfId="3396" xr:uid="{F54C25AF-CB74-4E16-A45A-708E9B552C68}"/>
    <cellStyle name="SAPBEXHLevel3 10 2 2" xfId="7637" xr:uid="{5231CD07-F2B7-407B-9DD6-5B7FC2F55A68}"/>
    <cellStyle name="SAPBEXHLevel3 10 2 3" xfId="11546" xr:uid="{BFF0689D-4BF5-4208-A5AA-70E6F7596A5A}"/>
    <cellStyle name="SAPBEXHLevel3 10 2 4" xfId="8588" xr:uid="{46C8C795-78A9-4A4E-BDE2-92F1BF22BCDC}"/>
    <cellStyle name="SAPBEXHLevel3 10 3" xfId="6339" xr:uid="{07F1028A-1421-4A61-A728-0214E30F643C}"/>
    <cellStyle name="SAPBEXHLevel3 10 4" xfId="9097" xr:uid="{AD5179FB-CCAD-48B9-8658-AB33F0A9348B}"/>
    <cellStyle name="SAPBEXHLevel3 10 5" xfId="10715" xr:uid="{ACA7C9B1-53CB-4FC0-82C1-7C501270391D}"/>
    <cellStyle name="SAPBEXHLevel3 10 6" xfId="13128" xr:uid="{E3748A54-9909-4543-8DEA-4DBCB4C9ED97}"/>
    <cellStyle name="SAPBEXHLevel3 11" xfId="2085" xr:uid="{21F7D91F-BE8B-45D3-ADEF-558B408012DB}"/>
    <cellStyle name="SAPBEXHLevel3 11 2" xfId="3397" xr:uid="{2E9ABA97-CC98-405E-960D-5F23ACECD57A}"/>
    <cellStyle name="SAPBEXHLevel3 11 2 2" xfId="7638" xr:uid="{64C9FFE6-89F8-4738-B23B-B428177A8BCA}"/>
    <cellStyle name="SAPBEXHLevel3 11 2 3" xfId="11547" xr:uid="{1D8B1638-F7E6-40B8-B088-55C44909E905}"/>
    <cellStyle name="SAPBEXHLevel3 11 2 4" xfId="9710" xr:uid="{828A68D1-A9D9-470B-A203-F2AA80DC5981}"/>
    <cellStyle name="SAPBEXHLevel3 11 3" xfId="6340" xr:uid="{7A366F8C-C00E-4955-9E4A-31CCF9665B33}"/>
    <cellStyle name="SAPBEXHLevel3 11 4" xfId="9098" xr:uid="{B56FC2D2-0B73-49A7-8CB0-361ED68C39A1}"/>
    <cellStyle name="SAPBEXHLevel3 11 5" xfId="8420" xr:uid="{24468EFA-DFAA-4395-9AA3-FD8613EAF34E}"/>
    <cellStyle name="SAPBEXHLevel3 11 6" xfId="13987" xr:uid="{5D946B2E-87D5-43C9-A329-D2C98A5253A8}"/>
    <cellStyle name="SAPBEXHLevel3 12" xfId="2086" xr:uid="{3E3E8C41-0613-4524-892E-AFE11A0AB06A}"/>
    <cellStyle name="SAPBEXHLevel3 12 2" xfId="3398" xr:uid="{5FCA615F-A494-4863-ACA3-32C8CD6D79A3}"/>
    <cellStyle name="SAPBEXHLevel3 12 2 2" xfId="7639" xr:uid="{C3D43B6D-34CA-4AB8-979E-BFAC2D1D4EFE}"/>
    <cellStyle name="SAPBEXHLevel3 12 2 3" xfId="11548" xr:uid="{7AFBBB89-C1C6-40B9-A3C0-0ECBCFA5C704}"/>
    <cellStyle name="SAPBEXHLevel3 12 2 4" xfId="10476" xr:uid="{166CADDA-013C-45AF-9AAA-FB3FE6AB6FA0}"/>
    <cellStyle name="SAPBEXHLevel3 12 3" xfId="6341" xr:uid="{CE18291F-4B0B-4FB4-A857-2AA6F6D5C465}"/>
    <cellStyle name="SAPBEXHLevel3 12 4" xfId="9099" xr:uid="{61AA0B4D-EDF2-480D-9140-81F723E1D91B}"/>
    <cellStyle name="SAPBEXHLevel3 12 5" xfId="10714" xr:uid="{55EDCDBD-4C57-4A88-86C3-D4BAC03DFA5F}"/>
    <cellStyle name="SAPBEXHLevel3 12 6" xfId="13864" xr:uid="{C19A77ED-2D73-4936-B6D8-5513AFA08C51}"/>
    <cellStyle name="SAPBEXHLevel3 13" xfId="2087" xr:uid="{0C47D38A-DAC6-4159-A414-BFDFF196B38F}"/>
    <cellStyle name="SAPBEXHLevel3 13 2" xfId="3399" xr:uid="{6E1BF694-6C07-4FE1-8147-8AE9E0EE357E}"/>
    <cellStyle name="SAPBEXHLevel3 13 2 2" xfId="7640" xr:uid="{F31A8C28-F6CC-4C51-B057-4827EF16C670}"/>
    <cellStyle name="SAPBEXHLevel3 13 2 3" xfId="11549" xr:uid="{4BB99A4F-8839-4906-A39F-A69EC5B481F2}"/>
    <cellStyle name="SAPBEXHLevel3 13 2 4" xfId="11874" xr:uid="{37B540B1-A9E5-4B13-911F-FBEBEEC005CC}"/>
    <cellStyle name="SAPBEXHLevel3 13 3" xfId="6342" xr:uid="{354771B7-3479-416D-A06A-EAEA8058BF44}"/>
    <cellStyle name="SAPBEXHLevel3 13 4" xfId="9100" xr:uid="{9FE6E411-4850-4AA6-98EF-F4F8EFA573EE}"/>
    <cellStyle name="SAPBEXHLevel3 13 5" xfId="10713" xr:uid="{2EC50611-C1C2-4A32-8212-6A1FB31F8E21}"/>
    <cellStyle name="SAPBEXHLevel3 13 6" xfId="13129" xr:uid="{91033B67-7B4C-4FA4-8A85-81625154A54B}"/>
    <cellStyle name="SAPBEXHLevel3 14" xfId="2088" xr:uid="{E283E710-AF9D-464D-82F2-1FFDF722EF9C}"/>
    <cellStyle name="SAPBEXHLevel3 14 2" xfId="3400" xr:uid="{E79BD7F5-8EF8-44B1-9ED1-3867750E40D2}"/>
    <cellStyle name="SAPBEXHLevel3 14 2 2" xfId="7641" xr:uid="{361EC7E6-4662-45F7-ABA6-AC3B2FC3345A}"/>
    <cellStyle name="SAPBEXHLevel3 14 2 3" xfId="11550" xr:uid="{E6C15F1B-DB9D-4AC9-BEB5-63AC59323C39}"/>
    <cellStyle name="SAPBEXHLevel3 14 2 4" xfId="12774" xr:uid="{BFF5CD68-3D9B-4463-8867-BCF10806F21E}"/>
    <cellStyle name="SAPBEXHLevel3 14 3" xfId="6343" xr:uid="{79E236AF-0EFA-43D6-B731-5170FB9CEE75}"/>
    <cellStyle name="SAPBEXHLevel3 14 4" xfId="9101" xr:uid="{66A140B9-7AF5-43B9-84C8-54F34D3D7AAD}"/>
    <cellStyle name="SAPBEXHLevel3 14 5" xfId="10712" xr:uid="{27BC2DF5-1AA2-43FE-B2B7-D9908B177193}"/>
    <cellStyle name="SAPBEXHLevel3 14 6" xfId="9859" xr:uid="{AB8CF0A2-91AA-4171-B633-2DDE0012F055}"/>
    <cellStyle name="SAPBEXHLevel3 15" xfId="2089" xr:uid="{726A41C2-1BD4-4C6E-A9BA-B36D3186151E}"/>
    <cellStyle name="SAPBEXHLevel3 15 2" xfId="3401" xr:uid="{0E50A12A-1E03-43DD-96BB-B48A2A579D19}"/>
    <cellStyle name="SAPBEXHLevel3 15 2 2" xfId="7642" xr:uid="{823CC9B9-0F07-4AAE-926A-B98AE5F93856}"/>
    <cellStyle name="SAPBEXHLevel3 15 2 3" xfId="11551" xr:uid="{F5F2E0EF-BA35-48F3-BC20-F78BEB403147}"/>
    <cellStyle name="SAPBEXHLevel3 15 2 4" xfId="13779" xr:uid="{49E988F4-4564-4040-9D37-63E8DE5F2829}"/>
    <cellStyle name="SAPBEXHLevel3 15 3" xfId="6344" xr:uid="{B7806FB3-992C-4CF7-87EE-53E3E013C281}"/>
    <cellStyle name="SAPBEXHLevel3 15 4" xfId="9102" xr:uid="{26D69947-C36B-4606-A940-880253E30DEB}"/>
    <cellStyle name="SAPBEXHLevel3 15 5" xfId="10711" xr:uid="{98700779-DBB3-4A2B-8046-E79C6538B239}"/>
    <cellStyle name="SAPBEXHLevel3 15 6" xfId="9860" xr:uid="{C1BB4EA1-6148-4C82-901A-196A12A022D2}"/>
    <cellStyle name="SAPBEXHLevel3 16" xfId="2090" xr:uid="{372C17EE-94B5-4C67-BA88-1295E5F74744}"/>
    <cellStyle name="SAPBEXHLevel3 16 2" xfId="3402" xr:uid="{061E7F0F-0211-449A-9FB1-7992183ACE6B}"/>
    <cellStyle name="SAPBEXHLevel3 16 2 2" xfId="7643" xr:uid="{D54113A5-C233-43D3-B1B1-0D2A20216972}"/>
    <cellStyle name="SAPBEXHLevel3 16 2 3" xfId="11552" xr:uid="{184B2512-20E2-43C0-B534-1E4CDAA529F8}"/>
    <cellStyle name="SAPBEXHLevel3 16 2 4" xfId="11947" xr:uid="{866CC37E-8467-4163-9229-491B8FB36E7F}"/>
    <cellStyle name="SAPBEXHLevel3 16 3" xfId="6345" xr:uid="{E1D72B03-3260-4571-B981-8C87B86F80CD}"/>
    <cellStyle name="SAPBEXHLevel3 16 4" xfId="9103" xr:uid="{9033B55B-6BC1-4F23-85F1-E2305B30260F}"/>
    <cellStyle name="SAPBEXHLevel3 16 5" xfId="10710" xr:uid="{6C417F01-516E-473B-80B8-B11662484595}"/>
    <cellStyle name="SAPBEXHLevel3 16 6" xfId="13126" xr:uid="{6A119CBE-6384-4CE5-A7E2-EB7F3292F73B}"/>
    <cellStyle name="SAPBEXHLevel3 17" xfId="2091" xr:uid="{EE35A30A-561C-488A-B945-D3708F1F26E2}"/>
    <cellStyle name="SAPBEXHLevel3 17 2" xfId="3403" xr:uid="{1E1A34E0-669B-478D-8CE8-BCBF02F40F17}"/>
    <cellStyle name="SAPBEXHLevel3 17 2 2" xfId="7644" xr:uid="{D5F4C61A-C908-4423-B9AB-99C45E43BAF5}"/>
    <cellStyle name="SAPBEXHLevel3 17 2 3" xfId="11553" xr:uid="{A4843BE6-698E-4688-9BE9-7369B9812B25}"/>
    <cellStyle name="SAPBEXHLevel3 17 2 4" xfId="11949" xr:uid="{DE86D488-58D5-4CF7-9BF2-92C4BC37AA4E}"/>
    <cellStyle name="SAPBEXHLevel3 17 3" xfId="6346" xr:uid="{306E3CCD-8A98-4E56-9B04-366EEAE77B86}"/>
    <cellStyle name="SAPBEXHLevel3 17 4" xfId="9104" xr:uid="{DD4CBFA7-8F48-4A1E-9561-E7D4AD90CE67}"/>
    <cellStyle name="SAPBEXHLevel3 17 5" xfId="10709" xr:uid="{214E1041-5121-4CAD-9D38-88491B25159F}"/>
    <cellStyle name="SAPBEXHLevel3 17 6" xfId="13986" xr:uid="{6B1ED333-5DCB-4742-B28C-62B2C821A254}"/>
    <cellStyle name="SAPBEXHLevel3 18" xfId="2092" xr:uid="{3962224F-8843-491D-97D2-21070CC5C9D4}"/>
    <cellStyle name="SAPBEXHLevel3 18 2" xfId="3404" xr:uid="{0EEA5D1E-1C45-4351-BF11-81B0BFA69B2E}"/>
    <cellStyle name="SAPBEXHLevel3 18 2 2" xfId="7645" xr:uid="{797D464E-264B-46AF-9F58-338A1C7F6EFE}"/>
    <cellStyle name="SAPBEXHLevel3 18 2 3" xfId="11554" xr:uid="{D41703B2-E345-4780-AA80-442068AD5A61}"/>
    <cellStyle name="SAPBEXHLevel3 18 2 4" xfId="11948" xr:uid="{F62EFB97-465A-43A2-83E9-29524EB7DFE7}"/>
    <cellStyle name="SAPBEXHLevel3 18 3" xfId="6347" xr:uid="{33BF357E-ECC7-4B80-A9CD-BB354851AEAC}"/>
    <cellStyle name="SAPBEXHLevel3 18 4" xfId="9105" xr:uid="{AD6D14E3-80C2-4595-9290-BAF7BF97B1C7}"/>
    <cellStyle name="SAPBEXHLevel3 18 5" xfId="10708" xr:uid="{3157FBF0-1645-489E-AF0D-36587C92EA24}"/>
    <cellStyle name="SAPBEXHLevel3 18 6" xfId="13863" xr:uid="{A26DE7A4-6162-4541-B77C-EE360AAC561B}"/>
    <cellStyle name="SAPBEXHLevel3 19" xfId="2093" xr:uid="{DA5EEE63-CF84-4517-8CBD-F177706BFD12}"/>
    <cellStyle name="SAPBEXHLevel3 19 2" xfId="3405" xr:uid="{12E05575-5230-420E-9DA2-105FF9FD425C}"/>
    <cellStyle name="SAPBEXHLevel3 19 2 2" xfId="7646" xr:uid="{0678C512-AE92-4738-901F-00C969FA0E01}"/>
    <cellStyle name="SAPBEXHLevel3 19 2 3" xfId="11555" xr:uid="{771986A4-6181-4317-AC59-BAF08414D811}"/>
    <cellStyle name="SAPBEXHLevel3 19 2 4" xfId="8060" xr:uid="{E8899C76-D3B5-4577-9639-A228002554A1}"/>
    <cellStyle name="SAPBEXHLevel3 19 3" xfId="6348" xr:uid="{4BA8FBDD-3751-4516-8671-58140C78F5C1}"/>
    <cellStyle name="SAPBEXHLevel3 19 4" xfId="9106" xr:uid="{F781D12D-B87C-4B5A-89B7-E7DD7D8F4506}"/>
    <cellStyle name="SAPBEXHLevel3 19 5" xfId="10707" xr:uid="{430C7173-963A-457C-ACFD-1E0DA79E3DAF}"/>
    <cellStyle name="SAPBEXHLevel3 19 6" xfId="13127" xr:uid="{3322A38D-1C8B-4558-8BF5-6986E1FD7F9A}"/>
    <cellStyle name="SAPBEXHLevel3 2" xfId="191" xr:uid="{D55CFC5A-EC18-4C97-9739-EE3C5E95062D}"/>
    <cellStyle name="SAPBEXHLevel3 2 10" xfId="2094" xr:uid="{C5D7471A-B193-4B67-A44C-492DB11B9C8B}"/>
    <cellStyle name="SAPBEXHLevel3 2 10 2" xfId="3406" xr:uid="{6A08BE40-FDEE-4D8F-9261-04E46BF0605B}"/>
    <cellStyle name="SAPBEXHLevel3 2 10 2 2" xfId="7647" xr:uid="{666CFD2A-9B02-4E3F-B1DB-1AF890D86300}"/>
    <cellStyle name="SAPBEXHLevel3 2 10 2 3" xfId="11556" xr:uid="{1AAFECA9-95B1-4218-9989-BFAEFC3B1CBC}"/>
    <cellStyle name="SAPBEXHLevel3 2 10 2 4" xfId="6688" xr:uid="{C97E5ACA-8ED1-4C9B-AD54-312B94D1060B}"/>
    <cellStyle name="SAPBEXHLevel3 2 10 3" xfId="6349" xr:uid="{034F135B-0FC8-4D2E-BCAD-E4C19E88043D}"/>
    <cellStyle name="SAPBEXHLevel3 2 10 4" xfId="9107" xr:uid="{209B78C7-DDD7-4D2B-BAC6-B583BFF85447}"/>
    <cellStyle name="SAPBEXHLevel3 2 10 5" xfId="10706" xr:uid="{F751D048-61E5-4CCB-B7A5-2DE1E332E16F}"/>
    <cellStyle name="SAPBEXHLevel3 2 10 6" xfId="9857" xr:uid="{F4E363B1-D900-4E25-A837-DA7E7B8C444F}"/>
    <cellStyle name="SAPBEXHLevel3 2 11" xfId="2095" xr:uid="{4AFCEA7B-C931-4971-9807-46CF82A6F8D0}"/>
    <cellStyle name="SAPBEXHLevel3 2 11 2" xfId="3407" xr:uid="{589EA31D-5427-49F2-B77D-8C4AB9672201}"/>
    <cellStyle name="SAPBEXHLevel3 2 11 2 2" xfId="7648" xr:uid="{DE37B850-B0B9-4C13-B83D-4A91328A0FB2}"/>
    <cellStyle name="SAPBEXHLevel3 2 11 2 3" xfId="11557" xr:uid="{8EDC5A6B-A454-46FB-874F-E52EDC4AB3AB}"/>
    <cellStyle name="SAPBEXHLevel3 2 11 2 4" xfId="11950" xr:uid="{008EFCCB-7FBF-4892-B232-8EF46C001961}"/>
    <cellStyle name="SAPBEXHLevel3 2 11 3" xfId="6350" xr:uid="{0EE6F6B3-FE4A-492D-8DA6-06DFED6691AF}"/>
    <cellStyle name="SAPBEXHLevel3 2 11 4" xfId="9108" xr:uid="{D80F44CF-085A-44EF-92CA-6E717137165A}"/>
    <cellStyle name="SAPBEXHLevel3 2 11 5" xfId="10705" xr:uid="{C9A5C47D-57AB-4955-B268-56429CD812E4}"/>
    <cellStyle name="SAPBEXHLevel3 2 11 6" xfId="10411" xr:uid="{56ABF898-E25F-4A31-AF7F-B08DAA0416D9}"/>
    <cellStyle name="SAPBEXHLevel3 2 12" xfId="2096" xr:uid="{E12A607B-271D-4B41-B8EF-455E11270562}"/>
    <cellStyle name="SAPBEXHLevel3 2 12 2" xfId="3408" xr:uid="{2B69F785-DF88-459B-8E25-B86015B972D2}"/>
    <cellStyle name="SAPBEXHLevel3 2 12 2 2" xfId="7649" xr:uid="{89DEECB6-B794-4DC7-BA23-BDBFD49D43EC}"/>
    <cellStyle name="SAPBEXHLevel3 2 12 2 3" xfId="11558" xr:uid="{23A52C0A-9F00-4BA4-BF70-2CD16EB1F9F1}"/>
    <cellStyle name="SAPBEXHLevel3 2 12 2 4" xfId="11951" xr:uid="{172DBB4C-B79E-4F8B-8069-8CD6C38FDE13}"/>
    <cellStyle name="SAPBEXHLevel3 2 12 3" xfId="6351" xr:uid="{F72E76D8-5A79-46C4-B656-53D8E6E6B01E}"/>
    <cellStyle name="SAPBEXHLevel3 2 12 4" xfId="9109" xr:uid="{77A7855F-31DD-4FF7-915C-6FF143BE9EF4}"/>
    <cellStyle name="SAPBEXHLevel3 2 12 5" xfId="8419" xr:uid="{E1DEBFAC-D5A0-4866-8167-BE7B8300BB31}"/>
    <cellStyle name="SAPBEXHLevel3 2 12 6" xfId="13124" xr:uid="{183640DA-F541-4972-972D-18A4A5CDDD84}"/>
    <cellStyle name="SAPBEXHLevel3 2 13" xfId="2097" xr:uid="{4D69116D-2233-40CA-8F9B-404A6B939874}"/>
    <cellStyle name="SAPBEXHLevel3 2 13 2" xfId="3409" xr:uid="{2ECD916F-C284-472B-9094-FEFCE02C913B}"/>
    <cellStyle name="SAPBEXHLevel3 2 13 2 2" xfId="7650" xr:uid="{5093C18C-9513-4E27-A5AB-2F0086F1EBC3}"/>
    <cellStyle name="SAPBEXHLevel3 2 13 2 3" xfId="11559" xr:uid="{49BE54B3-4F7E-4212-B505-3972D0879109}"/>
    <cellStyle name="SAPBEXHLevel3 2 13 2 4" xfId="11811" xr:uid="{D7F56256-ED63-4E30-9365-06B7B275086A}"/>
    <cellStyle name="SAPBEXHLevel3 2 13 3" xfId="6352" xr:uid="{AA90FF4F-446A-4691-BD49-DBC0AED7F22F}"/>
    <cellStyle name="SAPBEXHLevel3 2 13 4" xfId="9110" xr:uid="{B0E7DCA9-85EE-4A4F-B6DF-94A86F43A34B}"/>
    <cellStyle name="SAPBEXHLevel3 2 13 5" xfId="10704" xr:uid="{68B40BCA-5727-4EA7-891F-A872388277BF}"/>
    <cellStyle name="SAPBEXHLevel3 2 13 6" xfId="13862" xr:uid="{12E3F140-CD8B-4176-88AC-B8026072ACE2}"/>
    <cellStyle name="SAPBEXHLevel3 2 14" xfId="2098" xr:uid="{767E7DE7-0FBB-40CD-943D-A73FDDC60B6A}"/>
    <cellStyle name="SAPBEXHLevel3 2 14 2" xfId="3410" xr:uid="{C5D53783-B374-46BC-B434-0389634F2102}"/>
    <cellStyle name="SAPBEXHLevel3 2 14 2 2" xfId="7651" xr:uid="{ABC6743C-4475-4504-AFB3-92BC02DB1D4B}"/>
    <cellStyle name="SAPBEXHLevel3 2 14 2 3" xfId="11560" xr:uid="{70ECF01D-FE40-4A37-B281-A82201C3EF42}"/>
    <cellStyle name="SAPBEXHLevel3 2 14 2 4" xfId="11812" xr:uid="{8070B599-831B-448C-B0B4-CAD940CC17D9}"/>
    <cellStyle name="SAPBEXHLevel3 2 14 3" xfId="6353" xr:uid="{DE0E6D61-6D0E-4D26-870F-EA7DA8ECDAEB}"/>
    <cellStyle name="SAPBEXHLevel3 2 14 4" xfId="9111" xr:uid="{5E6F69E5-A215-4B3F-BFCF-692E5CB43C8D}"/>
    <cellStyle name="SAPBEXHLevel3 2 14 5" xfId="10703" xr:uid="{76764F42-7956-49F6-9414-29E527998C1B}"/>
    <cellStyle name="SAPBEXHLevel3 2 14 6" xfId="13125" xr:uid="{486A622D-32A8-491A-AAB3-7E391DFF913B}"/>
    <cellStyle name="SAPBEXHLevel3 2 15" xfId="2099" xr:uid="{D448DE13-0445-47D1-99E8-BDA1C915D466}"/>
    <cellStyle name="SAPBEXHLevel3 2 15 2" xfId="3411" xr:uid="{93FB0B64-8E85-48D8-B7E5-44E684D9EB8E}"/>
    <cellStyle name="SAPBEXHLevel3 2 15 2 2" xfId="7652" xr:uid="{0ABF9D18-5DF5-4D44-BE20-69D20EFEBC8F}"/>
    <cellStyle name="SAPBEXHLevel3 2 15 2 3" xfId="11561" xr:uid="{1D2A2232-4AE6-403A-8378-EDF73DCFD643}"/>
    <cellStyle name="SAPBEXHLevel3 2 15 2 4" xfId="12185" xr:uid="{0DE68429-1E5E-421A-B1C8-B8AC74838F70}"/>
    <cellStyle name="SAPBEXHLevel3 2 15 3" xfId="6354" xr:uid="{6462CDF7-2F08-405A-AAF5-943B86B06BF7}"/>
    <cellStyle name="SAPBEXHLevel3 2 15 4" xfId="9112" xr:uid="{C71444B3-69CC-4709-9F8E-BD6798E7398E}"/>
    <cellStyle name="SAPBEXHLevel3 2 15 5" xfId="10702" xr:uid="{8BE2C984-79F1-4681-8794-C1572A9E4122}"/>
    <cellStyle name="SAPBEXHLevel3 2 15 6" xfId="9858" xr:uid="{CDFD4C60-88B4-4B92-A601-5D3EADBAD27F}"/>
    <cellStyle name="SAPBEXHLevel3 2 16" xfId="2569" xr:uid="{6CACB7C2-677D-41D1-AA8D-D14403694995}"/>
    <cellStyle name="SAPBEXHLevel3 2 16 2" xfId="6810" xr:uid="{D29FDC65-1296-4DB4-A03C-8F159A1A0520}"/>
    <cellStyle name="SAPBEXHLevel3 2 16 3" xfId="9534" xr:uid="{4635CA95-2B5A-4CA8-A3DA-005AB206C515}"/>
    <cellStyle name="SAPBEXHLevel3 2 16 4" xfId="4972" xr:uid="{380DA653-EB35-452A-94D8-9F945EB48380}"/>
    <cellStyle name="SAPBEXHLevel3 2 16 5" xfId="12987" xr:uid="{6123C1B3-F28A-463E-AD60-FFD266F03EAA}"/>
    <cellStyle name="SAPBEXHLevel3 2 17" xfId="4513" xr:uid="{AB73013D-1C70-4C56-A2E1-B3F4EBE9DADB}"/>
    <cellStyle name="SAPBEXHLevel3 2 18" xfId="5489" xr:uid="{4182F723-0CBA-44EE-86CD-41D3D6E6A038}"/>
    <cellStyle name="SAPBEXHLevel3 2 19" xfId="10305" xr:uid="{90C23C28-48E1-4E2A-B3FB-329C88E60B36}"/>
    <cellStyle name="SAPBEXHLevel3 2 2" xfId="2100" xr:uid="{EBC4E1F7-B49B-4AE4-A2F9-856B1564B84A}"/>
    <cellStyle name="SAPBEXHLevel3 2 2 2" xfId="3722" xr:uid="{A435224E-BF24-432C-9A71-955F8541A64D}"/>
    <cellStyle name="SAPBEXHLevel3 2 2 2 2" xfId="7963" xr:uid="{BD471BC8-769F-4DFC-821D-62D60AA338A4}"/>
    <cellStyle name="SAPBEXHLevel3 2 2 2 3" xfId="11867" xr:uid="{DD9C75B2-3F5F-49B0-A6F0-FD8A031922C5}"/>
    <cellStyle name="SAPBEXHLevel3 2 2 2 4" xfId="13582" xr:uid="{28BAAE49-FFAD-449D-AAA4-EA5DE4C53151}"/>
    <cellStyle name="SAPBEXHLevel3 2 2 3" xfId="3721" xr:uid="{19E036B9-0350-4172-97D3-3C0957AAE48B}"/>
    <cellStyle name="SAPBEXHLevel3 2 2 3 2" xfId="7962" xr:uid="{3096953A-708C-44AB-94A8-84004E43832C}"/>
    <cellStyle name="SAPBEXHLevel3 2 2 3 3" xfId="11866" xr:uid="{1B328788-DA71-4A8C-B583-CC2D6925B4EE}"/>
    <cellStyle name="SAPBEXHLevel3 2 2 3 4" xfId="13583" xr:uid="{BA1010E8-BDBB-450F-9639-8AAFAB5F7147}"/>
    <cellStyle name="SAPBEXHLevel3 2 2 4" xfId="3412" xr:uid="{E1E2FE02-BF47-447B-BEB6-D923DC4F2160}"/>
    <cellStyle name="SAPBEXHLevel3 2 2 4 2" xfId="7653" xr:uid="{D1CB7DD7-0DF6-4D98-8992-0CE70FAC44D5}"/>
    <cellStyle name="SAPBEXHLevel3 2 2 4 3" xfId="11562" xr:uid="{34804EFD-A05E-4887-AFBB-8563BAE4EEEB}"/>
    <cellStyle name="SAPBEXHLevel3 2 2 4 4" xfId="12186" xr:uid="{712009E5-E872-4E4D-8FF3-6FFEECAADBE7}"/>
    <cellStyle name="SAPBEXHLevel3 2 2 5" xfId="6355" xr:uid="{EC2629AD-3011-4F4C-9876-69CC0672027D}"/>
    <cellStyle name="SAPBEXHLevel3 2 2 6" xfId="9113" xr:uid="{B498C7CD-CC4D-48B2-BB81-34A2D6EDDBCE}"/>
    <cellStyle name="SAPBEXHLevel3 2 2 7" xfId="10701" xr:uid="{966F0895-D8BA-45ED-9A99-59034FB7D80B}"/>
    <cellStyle name="SAPBEXHLevel3 2 2 8" xfId="10412" xr:uid="{665D463D-7E46-452A-B196-8909D3336120}"/>
    <cellStyle name="SAPBEXHLevel3 2 20" xfId="13913" xr:uid="{1F24B523-6063-462D-8068-8904FF247DB0}"/>
    <cellStyle name="SAPBEXHLevel3 2 3" xfId="2101" xr:uid="{1113D46F-909F-48BC-B7B5-AF68385DE716}"/>
    <cellStyle name="SAPBEXHLevel3 2 3 2" xfId="3413" xr:uid="{49135E76-745E-4CC6-9C12-E531646A3807}"/>
    <cellStyle name="SAPBEXHLevel3 2 3 2 2" xfId="7654" xr:uid="{47D361B3-99B3-4B63-828A-FE7A53943CAA}"/>
    <cellStyle name="SAPBEXHLevel3 2 3 2 3" xfId="11563" xr:uid="{78A032B6-496D-4B52-AEC0-45C03AF7F2B5}"/>
    <cellStyle name="SAPBEXHLevel3 2 3 2 4" xfId="9709" xr:uid="{0846802B-1B2E-4A05-9210-C172D7704434}"/>
    <cellStyle name="SAPBEXHLevel3 2 3 3" xfId="6356" xr:uid="{2D177462-4D9C-4FE0-BAB6-80ADB9BF2A39}"/>
    <cellStyle name="SAPBEXHLevel3 2 3 4" xfId="9114" xr:uid="{5DE19090-AE35-47A5-B976-4E8D8A9687FA}"/>
    <cellStyle name="SAPBEXHLevel3 2 3 5" xfId="10700" xr:uid="{3A83D5E9-90E4-4CE2-8202-D4F29EFFB566}"/>
    <cellStyle name="SAPBEXHLevel3 2 3 6" xfId="13122" xr:uid="{F22C206B-B2BC-4630-9FAC-726D280CC98D}"/>
    <cellStyle name="SAPBEXHLevel3 2 4" xfId="2102" xr:uid="{4B1E4204-3D05-44CE-A8FC-B156BCD8921C}"/>
    <cellStyle name="SAPBEXHLevel3 2 4 2" xfId="3414" xr:uid="{65A91232-21B9-4581-9ED1-CE152585A2E5}"/>
    <cellStyle name="SAPBEXHLevel3 2 4 2 2" xfId="7655" xr:uid="{47ECD010-9592-4D54-94AB-F744FC7AAC75}"/>
    <cellStyle name="SAPBEXHLevel3 2 4 2 3" xfId="11564" xr:uid="{AC2C5ABF-8FBD-4EAE-9A77-E8F68DA08689}"/>
    <cellStyle name="SAPBEXHLevel3 2 4 2 4" xfId="9707" xr:uid="{0C0AB8FB-DEEE-4157-8624-6E154E52F211}"/>
    <cellStyle name="SAPBEXHLevel3 2 4 3" xfId="6357" xr:uid="{52C7B2BD-1B20-4331-9D8D-9EDB5879BBA9}"/>
    <cellStyle name="SAPBEXHLevel3 2 4 4" xfId="9115" xr:uid="{039AD4E7-D8D9-4552-8B8A-599E9462864E}"/>
    <cellStyle name="SAPBEXHLevel3 2 4 5" xfId="10699" xr:uid="{AE5616B3-9DC8-4F83-9BE7-2C3BBE104089}"/>
    <cellStyle name="SAPBEXHLevel3 2 4 6" xfId="13123" xr:uid="{BB923BFB-D0DA-4C2F-A85D-9B02B19D87A4}"/>
    <cellStyle name="SAPBEXHLevel3 2 5" xfId="2103" xr:uid="{5271734F-9CBA-4A71-B6CB-28A72F209076}"/>
    <cellStyle name="SAPBEXHLevel3 2 5 2" xfId="3415" xr:uid="{960BDE14-7D44-4A8C-8904-709CB03C2D32}"/>
    <cellStyle name="SAPBEXHLevel3 2 5 2 2" xfId="7656" xr:uid="{075ECB89-6FEF-40FB-81F7-81A5FCDE4931}"/>
    <cellStyle name="SAPBEXHLevel3 2 5 2 3" xfId="11565" xr:uid="{A8414C5C-512F-4372-8EA9-902CD310ED8F}"/>
    <cellStyle name="SAPBEXHLevel3 2 5 2 4" xfId="9708" xr:uid="{27171BE3-6F25-41C9-AAB5-D44C048BBFAE}"/>
    <cellStyle name="SAPBEXHLevel3 2 5 3" xfId="6358" xr:uid="{806AAC04-38EF-4424-953C-EE7D6040811E}"/>
    <cellStyle name="SAPBEXHLevel3 2 5 4" xfId="9116" xr:uid="{57DDFDAE-FD76-4F10-BAC6-6FEEB1FA8EA3}"/>
    <cellStyle name="SAPBEXHLevel3 2 5 5" xfId="10698" xr:uid="{ADBC18AE-F3E2-4D7B-AFBD-99FE9CE7102B}"/>
    <cellStyle name="SAPBEXHLevel3 2 5 6" xfId="9458" xr:uid="{46347BD7-011F-4C09-AC44-FA34CCF7399D}"/>
    <cellStyle name="SAPBEXHLevel3 2 6" xfId="2104" xr:uid="{7A0213E6-22A3-47D4-AB73-2CAA238A14EB}"/>
    <cellStyle name="SAPBEXHLevel3 2 6 2" xfId="3416" xr:uid="{80074FCC-EBD3-4A0B-AE49-31B3D858E004}"/>
    <cellStyle name="SAPBEXHLevel3 2 6 2 2" xfId="7657" xr:uid="{F29F0563-7B9D-4FB7-B34A-DBA6ADE623A3}"/>
    <cellStyle name="SAPBEXHLevel3 2 6 2 3" xfId="11566" xr:uid="{3150A59B-2F3D-4013-B61B-9B231DADA458}"/>
    <cellStyle name="SAPBEXHLevel3 2 6 2 4" xfId="9705" xr:uid="{C9538775-53ED-4092-823D-DFE5445369C5}"/>
    <cellStyle name="SAPBEXHLevel3 2 6 3" xfId="6359" xr:uid="{91C542B2-03A6-4FEE-97BC-46A07E366722}"/>
    <cellStyle name="SAPBEXHLevel3 2 6 4" xfId="9117" xr:uid="{6E865952-3FB2-471A-AA21-431386BB4930}"/>
    <cellStyle name="SAPBEXHLevel3 2 6 5" xfId="10697" xr:uid="{EBE57537-2E0C-4A92-AD2A-A854324056A9}"/>
    <cellStyle name="SAPBEXHLevel3 2 6 6" xfId="9856" xr:uid="{68DFDA7F-9CC2-4E50-BBC0-F4CD6E8BABE0}"/>
    <cellStyle name="SAPBEXHLevel3 2 7" xfId="2105" xr:uid="{C89D25F9-A79A-4DF8-889C-53741DF6CDE6}"/>
    <cellStyle name="SAPBEXHLevel3 2 7 2" xfId="3417" xr:uid="{469B32CC-F6F4-4E80-A974-3F53B61A809C}"/>
    <cellStyle name="SAPBEXHLevel3 2 7 2 2" xfId="7658" xr:uid="{B1DC1848-6050-411E-A12F-225D89F7B47D}"/>
    <cellStyle name="SAPBEXHLevel3 2 7 2 3" xfId="11567" xr:uid="{A7F373AD-EEE3-47EC-BC6A-9207B143BD2A}"/>
    <cellStyle name="SAPBEXHLevel3 2 7 2 4" xfId="10931" xr:uid="{9FA82635-C176-4DFA-93DC-B3F3DC15C120}"/>
    <cellStyle name="SAPBEXHLevel3 2 7 3" xfId="6360" xr:uid="{E1E14611-7716-4763-AB29-82FF8AFB5892}"/>
    <cellStyle name="SAPBEXHLevel3 2 7 4" xfId="9118" xr:uid="{900A5164-8F5A-4D0A-804B-4BA44AD2EA85}"/>
    <cellStyle name="SAPBEXHLevel3 2 7 5" xfId="10696" xr:uid="{030E1615-4309-4130-A328-54791A3892A6}"/>
    <cellStyle name="SAPBEXHLevel3 2 7 6" xfId="13496" xr:uid="{6BF273A6-BFC5-4BFA-A210-B85314D1B409}"/>
    <cellStyle name="SAPBEXHLevel3 2 8" xfId="2106" xr:uid="{57ABB512-C017-4D0B-BEC9-B9D810083C61}"/>
    <cellStyle name="SAPBEXHLevel3 2 8 2" xfId="3418" xr:uid="{B7F78DE5-73E5-4E41-B84D-03D3E369F8ED}"/>
    <cellStyle name="SAPBEXHLevel3 2 8 2 2" xfId="7659" xr:uid="{79925D93-29F5-4A08-B677-DBF523F9B43D}"/>
    <cellStyle name="SAPBEXHLevel3 2 8 2 3" xfId="11568" xr:uid="{70B8EE1A-D899-48A9-97E0-09F138AF423E}"/>
    <cellStyle name="SAPBEXHLevel3 2 8 2 4" xfId="9706" xr:uid="{9C0C1322-9BF0-4098-82D5-25D8B80BC424}"/>
    <cellStyle name="SAPBEXHLevel3 2 8 3" xfId="6361" xr:uid="{C8BF32F3-DE94-40C8-ACEA-D0AE4179269C}"/>
    <cellStyle name="SAPBEXHLevel3 2 8 4" xfId="9119" xr:uid="{E3112246-0CA0-40B6-A295-BEEAFED979D3}"/>
    <cellStyle name="SAPBEXHLevel3 2 8 5" xfId="10695" xr:uid="{D117ED4E-F0D5-4DA4-8FE2-669636089681}"/>
    <cellStyle name="SAPBEXHLevel3 2 8 6" xfId="13121" xr:uid="{ED6D8A37-EE32-4118-9AA5-52E43F926449}"/>
    <cellStyle name="SAPBEXHLevel3 2 9" xfId="2107" xr:uid="{23D4EA94-C9E1-4296-8E4E-7E1A5899247E}"/>
    <cellStyle name="SAPBEXHLevel3 2 9 2" xfId="3419" xr:uid="{75770F95-FB8A-4BF6-95FD-ADAE55575D88}"/>
    <cellStyle name="SAPBEXHLevel3 2 9 2 2" xfId="7660" xr:uid="{6FC64341-8460-4D85-8F0D-D1EC6A55E08B}"/>
    <cellStyle name="SAPBEXHLevel3 2 9 2 3" xfId="11569" xr:uid="{944C8CDD-273C-477A-B6ED-768FA9A64831}"/>
    <cellStyle name="SAPBEXHLevel3 2 9 2 4" xfId="12187" xr:uid="{3E05F4E3-60B2-4E7C-85A5-8B9426343D49}"/>
    <cellStyle name="SAPBEXHLevel3 2 9 3" xfId="6362" xr:uid="{1D023CFF-3DC2-4A34-BFEB-EC588F924B12}"/>
    <cellStyle name="SAPBEXHLevel3 2 9 4" xfId="9120" xr:uid="{26DD69EB-05A7-43E4-9D0F-06D9E837D51A}"/>
    <cellStyle name="SAPBEXHLevel3 2 9 5" xfId="6673" xr:uid="{35870501-8DA1-453C-8860-900852E8B095}"/>
    <cellStyle name="SAPBEXHLevel3 2 9 6" xfId="13525" xr:uid="{C8E810EC-D436-4D19-A01A-443D2FC64510}"/>
    <cellStyle name="SAPBEXHLevel3 20" xfId="2503" xr:uid="{C992F6F4-C7B6-47D8-B4EB-B8BDE376B5D8}"/>
    <cellStyle name="SAPBEXHLevel3 20 2" xfId="6744" xr:uid="{AA9B3ADA-8AA0-467D-B340-8916AC5EB5EE}"/>
    <cellStyle name="SAPBEXHLevel3 20 3" xfId="4926" xr:uid="{B249648B-3AD9-4EEA-ACCC-4D40895C20C0}"/>
    <cellStyle name="SAPBEXHLevel3 20 4" xfId="13010" xr:uid="{3A0AEF9B-A34D-46D1-926C-8EC2C484006F}"/>
    <cellStyle name="SAPBEXHLevel3 21" xfId="4512" xr:uid="{AE293143-579D-4382-9A8A-7FEA33A6B878}"/>
    <cellStyle name="SAPBEXHLevel3 22" xfId="8495" xr:uid="{F4CB9D03-BDDA-408C-91EA-6866B32E8A39}"/>
    <cellStyle name="SAPBEXHLevel3 23" xfId="10306" xr:uid="{F1F37931-4B2E-4EED-97F5-C80A9C55B985}"/>
    <cellStyle name="SAPBEXHLevel3 24" xfId="12866" xr:uid="{7DFF7556-BF19-4725-8311-AB31CA6B4708}"/>
    <cellStyle name="SAPBEXHLevel3 3" xfId="192" xr:uid="{30BDDB04-7853-47F0-83BE-3FEC02A1340D}"/>
    <cellStyle name="SAPBEXHLevel3 3 10" xfId="2108" xr:uid="{D8F70018-0EF7-4926-8AD2-EA4D4A8D2C36}"/>
    <cellStyle name="SAPBEXHLevel3 3 10 2" xfId="3420" xr:uid="{5BECFB60-7AED-415A-803B-DBA33B2DA6E6}"/>
    <cellStyle name="SAPBEXHLevel3 3 10 2 2" xfId="7661" xr:uid="{089A021D-75F0-4657-A633-F0F3AA83EF4B}"/>
    <cellStyle name="SAPBEXHLevel3 3 10 2 3" xfId="11570" xr:uid="{A42E3A8A-7E1D-4561-A001-132D1A5E4023}"/>
    <cellStyle name="SAPBEXHLevel3 3 10 2 4" xfId="10930" xr:uid="{D5430C9F-490B-497A-8BE5-D1D0CF465509}"/>
    <cellStyle name="SAPBEXHLevel3 3 10 3" xfId="6363" xr:uid="{CD0C7EDE-F1B9-4FA2-A06B-52A8552CB0CB}"/>
    <cellStyle name="SAPBEXHLevel3 3 10 4" xfId="9121" xr:uid="{F9E4B03F-C2D7-4E29-A45A-E97041DF9F68}"/>
    <cellStyle name="SAPBEXHLevel3 3 10 5" xfId="6674" xr:uid="{A90FED13-8594-4FF7-8902-1575D5880F57}"/>
    <cellStyle name="SAPBEXHLevel3 3 10 6" xfId="9855" xr:uid="{A3C61EA8-2364-4383-A4AA-FA577A7AF211}"/>
    <cellStyle name="SAPBEXHLevel3 3 11" xfId="2109" xr:uid="{756C450A-701E-40A9-8E28-DBFF015D8D14}"/>
    <cellStyle name="SAPBEXHLevel3 3 11 2" xfId="3421" xr:uid="{63246DA6-2999-477A-BEDE-B9DE1CAEFE89}"/>
    <cellStyle name="SAPBEXHLevel3 3 11 2 2" xfId="7662" xr:uid="{B583221F-2A21-48BA-AB36-9585AE2F07C0}"/>
    <cellStyle name="SAPBEXHLevel3 3 11 2 3" xfId="11571" xr:uid="{6A7AAE64-C1E8-44FB-9818-D3B61C712EF7}"/>
    <cellStyle name="SAPBEXHLevel3 3 11 2 4" xfId="11875" xr:uid="{82DC5B37-6AC6-4D09-8E3D-2C4A4D3EC995}"/>
    <cellStyle name="SAPBEXHLevel3 3 11 3" xfId="6364" xr:uid="{4343D02A-EDEB-4BCF-A436-67C8B3916741}"/>
    <cellStyle name="SAPBEXHLevel3 3 11 4" xfId="9122" xr:uid="{29E7476F-6299-47AA-9D9D-46B2CD575946}"/>
    <cellStyle name="SAPBEXHLevel3 3 11 5" xfId="6675" xr:uid="{FAF3F149-1341-4AAF-842E-144BFA98BD18}"/>
    <cellStyle name="SAPBEXHLevel3 3 11 6" xfId="9678" xr:uid="{B797502D-F430-42E5-868F-BA9CD9C801A6}"/>
    <cellStyle name="SAPBEXHLevel3 3 12" xfId="2110" xr:uid="{41843A55-5EAD-4488-A760-6FFB6209340F}"/>
    <cellStyle name="SAPBEXHLevel3 3 12 2" xfId="3422" xr:uid="{4E930EFD-5EB8-4141-A735-154F2863DC59}"/>
    <cellStyle name="SAPBEXHLevel3 3 12 2 2" xfId="7663" xr:uid="{88F54D71-A3C8-436F-886A-85C1EE0FBB70}"/>
    <cellStyle name="SAPBEXHLevel3 3 12 2 3" xfId="11572" xr:uid="{558E210A-1441-4C52-BA67-17F8070B15AC}"/>
    <cellStyle name="SAPBEXHLevel3 3 12 2 4" xfId="9703" xr:uid="{9343E908-D285-4D9A-BF21-C1D8916FF48B}"/>
    <cellStyle name="SAPBEXHLevel3 3 12 3" xfId="6365" xr:uid="{4B5D6D5F-BFEB-431E-824D-C10139AF9D83}"/>
    <cellStyle name="SAPBEXHLevel3 3 12 4" xfId="9123" xr:uid="{7BD7C4B7-6DA3-4ACC-9C32-B4368DD8BD77}"/>
    <cellStyle name="SAPBEXHLevel3 3 12 5" xfId="10694" xr:uid="{FB4A6DB9-2F53-4CCA-818C-CC8281D6F0FF}"/>
    <cellStyle name="SAPBEXHLevel3 3 12 6" xfId="12822" xr:uid="{E8439971-7211-4C09-9CEB-D07391F41E5D}"/>
    <cellStyle name="SAPBEXHLevel3 3 13" xfId="2111" xr:uid="{24250A5B-0FAF-4F6E-A04A-2839003D352E}"/>
    <cellStyle name="SAPBEXHLevel3 3 13 2" xfId="3423" xr:uid="{82A9FE36-FAFE-4AF8-A1C8-E44E0588A391}"/>
    <cellStyle name="SAPBEXHLevel3 3 13 2 2" xfId="7664" xr:uid="{EE45D8CF-39E2-4188-A37A-E1E3908A6B2B}"/>
    <cellStyle name="SAPBEXHLevel3 3 13 2 3" xfId="11573" xr:uid="{2B7DCB93-807E-4550-BDB9-E248ABB5B4DB}"/>
    <cellStyle name="SAPBEXHLevel3 3 13 2 4" xfId="12188" xr:uid="{F1A1E72D-F9CB-44B7-81C8-452DC0B78BE5}"/>
    <cellStyle name="SAPBEXHLevel3 3 13 3" xfId="6366" xr:uid="{F5B54DE5-C4A4-440F-A852-86E1BE65524D}"/>
    <cellStyle name="SAPBEXHLevel3 3 13 4" xfId="9124" xr:uid="{28C39959-6D3E-4857-A2FF-85C0D9A57C07}"/>
    <cellStyle name="SAPBEXHLevel3 3 13 5" xfId="10693" xr:uid="{5C9FF0E7-D69C-427F-9D4F-86744B03DF3C}"/>
    <cellStyle name="SAPBEXHLevel3 3 13 6" xfId="13120" xr:uid="{1511F741-9C72-4F3D-834E-9BF0B300A6F4}"/>
    <cellStyle name="SAPBEXHLevel3 3 14" xfId="2112" xr:uid="{32183414-C1BD-4DDB-8008-A3196407AD45}"/>
    <cellStyle name="SAPBEXHLevel3 3 14 2" xfId="3424" xr:uid="{A5950A19-2BDD-4110-BC79-B8B395A56FE3}"/>
    <cellStyle name="SAPBEXHLevel3 3 14 2 2" xfId="7665" xr:uid="{5BB657A2-F297-4C99-8C4A-E7141F0BB30C}"/>
    <cellStyle name="SAPBEXHLevel3 3 14 2 3" xfId="11574" xr:uid="{1120619C-C762-4217-8905-F635516B9BCE}"/>
    <cellStyle name="SAPBEXHLevel3 3 14 2 4" xfId="10929" xr:uid="{22F8FD82-2F82-486E-8741-4B0F12152966}"/>
    <cellStyle name="SAPBEXHLevel3 3 14 3" xfId="6367" xr:uid="{2105E8F6-48FF-412E-BFC9-4CAC63FABBF3}"/>
    <cellStyle name="SAPBEXHLevel3 3 14 4" xfId="9125" xr:uid="{D77D87BD-F043-4805-A203-4B3AB1BA0F09}"/>
    <cellStyle name="SAPBEXHLevel3 3 14 5" xfId="10692" xr:uid="{F43A4141-6EB2-44BC-85A6-A345B35F54D5}"/>
    <cellStyle name="SAPBEXHLevel3 3 14 6" xfId="9854" xr:uid="{E9BDA706-F2D7-400C-A770-8391B32D7090}"/>
    <cellStyle name="SAPBEXHLevel3 3 15" xfId="2113" xr:uid="{351BC74B-EA2E-48D0-BA53-21D5EA4612A6}"/>
    <cellStyle name="SAPBEXHLevel3 3 15 2" xfId="3425" xr:uid="{1AE120AF-E201-4817-8C82-BD567DBA9959}"/>
    <cellStyle name="SAPBEXHLevel3 3 15 2 2" xfId="7666" xr:uid="{A1A9FCD6-3147-455B-A417-A006346BCE98}"/>
    <cellStyle name="SAPBEXHLevel3 3 15 2 3" xfId="11575" xr:uid="{C159C786-F7C1-431D-81C9-A95F55873DE1}"/>
    <cellStyle name="SAPBEXHLevel3 3 15 2 4" xfId="9704" xr:uid="{3E3C4A72-25B9-4684-BA79-21D7FB707EC9}"/>
    <cellStyle name="SAPBEXHLevel3 3 15 3" xfId="6368" xr:uid="{2A41FB98-E2A0-4214-BB05-920562ABE5BD}"/>
    <cellStyle name="SAPBEXHLevel3 3 15 4" xfId="9126" xr:uid="{4670B105-21F0-4CF7-A6FF-2B803FF64F92}"/>
    <cellStyle name="SAPBEXHLevel3 3 15 5" xfId="10691" xr:uid="{809AE3EF-42FE-4211-9EDD-FFD43E08E494}"/>
    <cellStyle name="SAPBEXHLevel3 3 15 6" xfId="13119" xr:uid="{CFFDC05C-D4D0-437B-8C43-042939943C7D}"/>
    <cellStyle name="SAPBEXHLevel3 3 16" xfId="2504" xr:uid="{36E0247F-D1C2-46B2-899F-C5CE5022D695}"/>
    <cellStyle name="SAPBEXHLevel3 3 16 2" xfId="6745" xr:uid="{EEEA4B30-5A86-4C33-B5D7-377F31C549AF}"/>
    <cellStyle name="SAPBEXHLevel3 3 16 3" xfId="4927" xr:uid="{AE7E8EE4-5662-4372-AF17-FE2DDBF64102}"/>
    <cellStyle name="SAPBEXHLevel3 3 16 4" xfId="13519" xr:uid="{F2DD0322-355F-4A73-9156-F7864B93BE5E}"/>
    <cellStyle name="SAPBEXHLevel3 3 17" xfId="4514" xr:uid="{4DF618EE-73B8-462D-9793-06222C5D10C8}"/>
    <cellStyle name="SAPBEXHLevel3 3 18" xfId="5488" xr:uid="{23BDD906-C29D-466D-A850-5DA10132373F}"/>
    <cellStyle name="SAPBEXHLevel3 3 19" xfId="10907" xr:uid="{8FA54D4B-4903-4D91-A0BE-5DBDB6DADE11}"/>
    <cellStyle name="SAPBEXHLevel3 3 2" xfId="2114" xr:uid="{04F0B3BC-43D5-4B96-A331-391C1DD31BB6}"/>
    <cellStyle name="SAPBEXHLevel3 3 2 2" xfId="3426" xr:uid="{27FA8D91-7B74-49B5-A556-BF946C8F2DEB}"/>
    <cellStyle name="SAPBEXHLevel3 3 2 2 2" xfId="7667" xr:uid="{8B5F54AA-F40F-43C3-ADAD-30D559F85ADD}"/>
    <cellStyle name="SAPBEXHLevel3 3 2 2 3" xfId="11576" xr:uid="{0F910591-EB20-4AE2-98BB-E4BBC7DACEEE}"/>
    <cellStyle name="SAPBEXHLevel3 3 2 2 4" xfId="12189" xr:uid="{0FAF3862-584D-4DBF-A805-BE56B1EDD41A}"/>
    <cellStyle name="SAPBEXHLevel3 3 2 3" xfId="6369" xr:uid="{8B24A717-120F-4FDB-8ED6-F4F1D924CDE3}"/>
    <cellStyle name="SAPBEXHLevel3 3 2 4" xfId="9127" xr:uid="{A00040EE-0768-4FED-8463-5F84F35AA088}"/>
    <cellStyle name="SAPBEXHLevel3 3 2 5" xfId="10690" xr:uid="{40AB68B5-4D23-4352-859A-D9A08382FAAD}"/>
    <cellStyle name="SAPBEXHLevel3 3 2 6" xfId="9853" xr:uid="{22411589-E677-4B0B-8D88-BAE61F2A49FB}"/>
    <cellStyle name="SAPBEXHLevel3 3 20" xfId="13914" xr:uid="{6A5E4291-4AE9-45AF-96D3-836A53C7F16C}"/>
    <cellStyle name="SAPBEXHLevel3 3 3" xfId="2115" xr:uid="{A3D2B4BD-E344-4E74-9657-20115357AF98}"/>
    <cellStyle name="SAPBEXHLevel3 3 3 2" xfId="3427" xr:uid="{91810459-4478-41D4-879C-D5C96CCBC8D2}"/>
    <cellStyle name="SAPBEXHLevel3 3 3 2 2" xfId="7668" xr:uid="{C04E4C02-2893-4B5D-AE2B-17ED4E2E8853}"/>
    <cellStyle name="SAPBEXHLevel3 3 3 2 3" xfId="11577" xr:uid="{53767D9B-E582-4BDF-966E-089C8562A758}"/>
    <cellStyle name="SAPBEXHLevel3 3 3 2 4" xfId="5044" xr:uid="{1EDD9BD3-CE24-46BC-922C-EEC5510A0DBE}"/>
    <cellStyle name="SAPBEXHLevel3 3 3 3" xfId="6370" xr:uid="{E0607ACE-2216-4946-9455-45C016450B8E}"/>
    <cellStyle name="SAPBEXHLevel3 3 3 4" xfId="9128" xr:uid="{C606868E-FA57-44B1-B424-C2751EA71D37}"/>
    <cellStyle name="SAPBEXHLevel3 3 3 5" xfId="10689" xr:uid="{399F2E36-28F7-4873-A204-2AC0980BABD6}"/>
    <cellStyle name="SAPBEXHLevel3 3 3 6" xfId="13118" xr:uid="{CBF8E2FB-C12C-42C9-83AC-6418FA51CEE2}"/>
    <cellStyle name="SAPBEXHLevel3 3 4" xfId="2116" xr:uid="{5F4BE16D-7F19-4A0B-91A5-D2A680D4AE22}"/>
    <cellStyle name="SAPBEXHLevel3 3 4 2" xfId="3428" xr:uid="{C6A98328-3024-4B44-B931-14AA504A923D}"/>
    <cellStyle name="SAPBEXHLevel3 3 4 2 2" xfId="7669" xr:uid="{E94D34D4-BA90-44DB-8F98-D4C289A35364}"/>
    <cellStyle name="SAPBEXHLevel3 3 4 2 3" xfId="11578" xr:uid="{37B0DE69-1446-44FC-9474-42258A5AAA3E}"/>
    <cellStyle name="SAPBEXHLevel3 3 4 2 4" xfId="9701" xr:uid="{D79BDA29-E9A5-4634-94D8-4A65CD902C49}"/>
    <cellStyle name="SAPBEXHLevel3 3 4 3" xfId="6371" xr:uid="{7392B1ED-4CF3-4E49-B194-893CFD3636EB}"/>
    <cellStyle name="SAPBEXHLevel3 3 4 4" xfId="9129" xr:uid="{4047FABC-7DD7-490D-A5C7-0E937294446B}"/>
    <cellStyle name="SAPBEXHLevel3 3 4 5" xfId="10688" xr:uid="{BFAA0BC4-1FD2-4578-97BD-CAAC63935A17}"/>
    <cellStyle name="SAPBEXHLevel3 3 4 6" xfId="9852" xr:uid="{8E012E3C-1592-4A81-8E36-F61584DCD268}"/>
    <cellStyle name="SAPBEXHLevel3 3 5" xfId="2117" xr:uid="{2DA14EE4-CA62-411B-ABCD-E2A5E9C06799}"/>
    <cellStyle name="SAPBEXHLevel3 3 5 2" xfId="3429" xr:uid="{3DADAD6A-FE0D-4BD6-A8DA-4F6167AAD2CD}"/>
    <cellStyle name="SAPBEXHLevel3 3 5 2 2" xfId="7670" xr:uid="{1E1DFCCA-734D-455B-996E-20E9A9973D23}"/>
    <cellStyle name="SAPBEXHLevel3 3 5 2 3" xfId="11579" xr:uid="{7638C444-4FE3-418B-8B12-876347569DB5}"/>
    <cellStyle name="SAPBEXHLevel3 3 5 2 4" xfId="12190" xr:uid="{7496785C-047E-4B45-A2DB-4F3CFCBA26EF}"/>
    <cellStyle name="SAPBEXHLevel3 3 5 3" xfId="6372" xr:uid="{942E91FC-22B6-4043-944F-BA4351264287}"/>
    <cellStyle name="SAPBEXHLevel3 3 5 4" xfId="9130" xr:uid="{BC90CC2B-7C3F-4EAF-ABDE-D4C98CF28068}"/>
    <cellStyle name="SAPBEXHLevel3 3 5 5" xfId="10687" xr:uid="{275C7513-B2C5-4FD8-9615-7D0A1E787D47}"/>
    <cellStyle name="SAPBEXHLevel3 3 5 6" xfId="13117" xr:uid="{59CAABED-4E34-4140-B454-AA57DF8F346C}"/>
    <cellStyle name="SAPBEXHLevel3 3 6" xfId="2118" xr:uid="{BF7B0327-F14C-4C12-B2A8-A2B2036DEECB}"/>
    <cellStyle name="SAPBEXHLevel3 3 6 2" xfId="3430" xr:uid="{2698A108-68DF-4084-948E-6AB546B4DBD2}"/>
    <cellStyle name="SAPBEXHLevel3 3 6 2 2" xfId="7671" xr:uid="{7D47EFAA-6DE3-4018-8CBF-64D85C9D4DC0}"/>
    <cellStyle name="SAPBEXHLevel3 3 6 2 3" xfId="11580" xr:uid="{AF692C96-42C1-4727-AA91-8BFC53157304}"/>
    <cellStyle name="SAPBEXHLevel3 3 6 2 4" xfId="10473" xr:uid="{309BFF4E-D86D-412E-9FD6-AE65CD2E6AF3}"/>
    <cellStyle name="SAPBEXHLevel3 3 6 3" xfId="6373" xr:uid="{37F8C23A-1DE1-48DC-B786-D59279BDC439}"/>
    <cellStyle name="SAPBEXHLevel3 3 6 4" xfId="9131" xr:uid="{BE9F7456-714B-4702-9F12-DA272AFAF76C}"/>
    <cellStyle name="SAPBEXHLevel3 3 6 5" xfId="10686" xr:uid="{B5ED6562-95B7-45D5-BE4F-6F70905BA91C}"/>
    <cellStyle name="SAPBEXHLevel3 3 6 6" xfId="9851" xr:uid="{14AA0B52-C5D2-47D9-91E6-D007A72ABDDF}"/>
    <cellStyle name="SAPBEXHLevel3 3 7" xfId="2119" xr:uid="{9CA54C08-A3B8-4069-A4F5-E29DCA6777D4}"/>
    <cellStyle name="SAPBEXHLevel3 3 7 2" xfId="3431" xr:uid="{EC026DE4-746B-4080-A925-1E5A1BE56526}"/>
    <cellStyle name="SAPBEXHLevel3 3 7 2 2" xfId="7672" xr:uid="{23CC2089-348E-4512-BA2F-C7AFCE839A62}"/>
    <cellStyle name="SAPBEXHLevel3 3 7 2 3" xfId="11581" xr:uid="{4D159405-EB4A-4542-A120-66C90ABBC68A}"/>
    <cellStyle name="SAPBEXHLevel3 3 7 2 4" xfId="11952" xr:uid="{87FEC907-C7B0-4072-826A-3DEC6052C9B7}"/>
    <cellStyle name="SAPBEXHLevel3 3 7 3" xfId="6374" xr:uid="{2D172848-F4D8-4C2A-A0C0-287BB06493CE}"/>
    <cellStyle name="SAPBEXHLevel3 3 7 4" xfId="9132" xr:uid="{4B7C1D53-D916-46D1-A20F-B3FA9E3FB974}"/>
    <cellStyle name="SAPBEXHLevel3 3 7 5" xfId="10685" xr:uid="{AB96CC9F-9E97-4DAB-8B35-191F5337D2F5}"/>
    <cellStyle name="SAPBEXHLevel3 3 7 6" xfId="13116" xr:uid="{A5DE5248-14DD-403E-A10F-9D657F541EB6}"/>
    <cellStyle name="SAPBEXHLevel3 3 8" xfId="2120" xr:uid="{341E8391-C2FE-4610-96ED-41F5C5EF0AC0}"/>
    <cellStyle name="SAPBEXHLevel3 3 8 2" xfId="3432" xr:uid="{1843FD09-AF0A-4585-A562-DA52FCFDF50A}"/>
    <cellStyle name="SAPBEXHLevel3 3 8 2 2" xfId="7673" xr:uid="{31260B32-06A9-4160-9BD3-FE57BF77FDDB}"/>
    <cellStyle name="SAPBEXHLevel3 3 8 2 3" xfId="11582" xr:uid="{3096C5D0-3524-4FBB-BB53-122DC2B2BC25}"/>
    <cellStyle name="SAPBEXHLevel3 3 8 2 4" xfId="11953" xr:uid="{A3E2FB0C-DFDD-4DBA-9216-D165AF2CC7AF}"/>
    <cellStyle name="SAPBEXHLevel3 3 8 3" xfId="6375" xr:uid="{C597712D-58C5-4060-84CF-242503E0A9D5}"/>
    <cellStyle name="SAPBEXHLevel3 3 8 4" xfId="9133" xr:uid="{4F31F7DD-DD43-46FE-A52B-C9212E251F79}"/>
    <cellStyle name="SAPBEXHLevel3 3 8 5" xfId="10684" xr:uid="{CA8530E9-1FB6-4A1E-9A9F-933993C9F854}"/>
    <cellStyle name="SAPBEXHLevel3 3 8 6" xfId="9850" xr:uid="{3FF26A08-9592-491B-A181-D395593D598F}"/>
    <cellStyle name="SAPBEXHLevel3 3 9" xfId="2121" xr:uid="{924AA181-3D2F-4D57-8A1C-9C07B153D682}"/>
    <cellStyle name="SAPBEXHLevel3 3 9 2" xfId="3433" xr:uid="{A2418B44-F48E-4D91-9325-DEE062AA35C3}"/>
    <cellStyle name="SAPBEXHLevel3 3 9 2 2" xfId="7674" xr:uid="{0091A614-053B-4E66-B1CD-982BC0E7FD26}"/>
    <cellStyle name="SAPBEXHLevel3 3 9 2 3" xfId="11583" xr:uid="{A26FE8E2-2AC3-4415-B3C5-295FB35C5CA1}"/>
    <cellStyle name="SAPBEXHLevel3 3 9 2 4" xfId="11954" xr:uid="{4F055689-5316-4672-B2C8-3B5674A63A05}"/>
    <cellStyle name="SAPBEXHLevel3 3 9 3" xfId="6376" xr:uid="{D70ED542-9786-4DA9-82BF-05A18B2BFE09}"/>
    <cellStyle name="SAPBEXHLevel3 3 9 4" xfId="9134" xr:uid="{CAE8E4BB-307A-4ECD-9A10-E7E1D3A3AF48}"/>
    <cellStyle name="SAPBEXHLevel3 3 9 5" xfId="10683" xr:uid="{EF0820C3-D7EE-4004-A27C-C7F8C3A044AD}"/>
    <cellStyle name="SAPBEXHLevel3 3 9 6" xfId="13115" xr:uid="{0731D057-60F6-4462-A62C-BD54EE1136D1}"/>
    <cellStyle name="SAPBEXHLevel3 4" xfId="193" xr:uid="{893EEDD5-34DB-4B5B-A752-A5155EC39FBD}"/>
    <cellStyle name="SAPBEXHLevel3 4 10" xfId="2122" xr:uid="{24FB1552-C4DF-41A7-8770-C6A86DABE480}"/>
    <cellStyle name="SAPBEXHLevel3 4 10 2" xfId="3434" xr:uid="{C84A7D24-D587-4E7C-9D38-94BF507022D4}"/>
    <cellStyle name="SAPBEXHLevel3 4 10 2 2" xfId="7675" xr:uid="{5582CD82-2A2D-44A9-914A-3D160F75B141}"/>
    <cellStyle name="SAPBEXHLevel3 4 10 2 3" xfId="11584" xr:uid="{5D66B683-35EE-4C7C-91FA-F2148EC1A912}"/>
    <cellStyle name="SAPBEXHLevel3 4 10 2 4" xfId="11955" xr:uid="{D72DF452-6C2A-4DEE-AC42-AB34CDADCE14}"/>
    <cellStyle name="SAPBEXHLevel3 4 10 3" xfId="6377" xr:uid="{7A04F5ED-5993-44CE-BE15-FED806EFA3FA}"/>
    <cellStyle name="SAPBEXHLevel3 4 10 4" xfId="9135" xr:uid="{8A28907E-68DA-4839-B4B2-398D68B5CB49}"/>
    <cellStyle name="SAPBEXHLevel3 4 10 5" xfId="10682" xr:uid="{56C1799F-596B-465A-8FCA-A7937E30CB48}"/>
    <cellStyle name="SAPBEXHLevel3 4 10 6" xfId="9849" xr:uid="{B6F6E5B9-E371-4922-94FC-BE03C6D0C9B9}"/>
    <cellStyle name="SAPBEXHLevel3 4 11" xfId="2123" xr:uid="{0E41BD6A-D7B8-45EB-B32F-496C84F8797D}"/>
    <cellStyle name="SAPBEXHLevel3 4 11 2" xfId="3435" xr:uid="{EEB947E5-E540-49F6-82BF-2F2363C2DEB7}"/>
    <cellStyle name="SAPBEXHLevel3 4 11 2 2" xfId="7676" xr:uid="{F3D3EE28-7E2D-41A3-9B6B-925C6DCB0011}"/>
    <cellStyle name="SAPBEXHLevel3 4 11 2 3" xfId="11585" xr:uid="{08F9429C-7F3A-444F-9190-63D6551B8B62}"/>
    <cellStyle name="SAPBEXHLevel3 4 11 2 4" xfId="11956" xr:uid="{A4115E27-3BC6-4115-9E85-EEE81D4B3BEB}"/>
    <cellStyle name="SAPBEXHLevel3 4 11 3" xfId="6378" xr:uid="{BC91AA15-B1FB-44B8-B173-CFA68372D870}"/>
    <cellStyle name="SAPBEXHLevel3 4 11 4" xfId="9136" xr:uid="{3F105881-9861-4668-B647-CD177ACBDB63}"/>
    <cellStyle name="SAPBEXHLevel3 4 11 5" xfId="10681" xr:uid="{CEF4AC61-65B0-4C75-A618-4E98979218D7}"/>
    <cellStyle name="SAPBEXHLevel3 4 11 6" xfId="13114" xr:uid="{DE131689-BFAE-4570-92FE-6B344EF89C51}"/>
    <cellStyle name="SAPBEXHLevel3 4 12" xfId="2124" xr:uid="{C92ACB31-1A6F-48FC-9CF0-C5A02A57BA56}"/>
    <cellStyle name="SAPBEXHLevel3 4 12 2" xfId="3436" xr:uid="{AFCB8760-9A2E-4594-A36E-A6467233E04C}"/>
    <cellStyle name="SAPBEXHLevel3 4 12 2 2" xfId="7677" xr:uid="{5EDC1C5C-0717-4462-82C3-AE297AD6F9F2}"/>
    <cellStyle name="SAPBEXHLevel3 4 12 2 3" xfId="11586" xr:uid="{CB46D8E2-03A7-4638-9684-AD7F024E1467}"/>
    <cellStyle name="SAPBEXHLevel3 4 12 2 4" xfId="11957" xr:uid="{835F2057-659E-4C04-B9FE-3435AC4CE44E}"/>
    <cellStyle name="SAPBEXHLevel3 4 12 3" xfId="6379" xr:uid="{51E62AEE-4F58-46F7-BB05-B09042BD5FC6}"/>
    <cellStyle name="SAPBEXHLevel3 4 12 4" xfId="9137" xr:uid="{35A26301-F928-48EE-A8E8-F4CA3439C9DE}"/>
    <cellStyle name="SAPBEXHLevel3 4 12 5" xfId="10680" xr:uid="{8C3A9235-D1D9-45FB-BAB2-DCB53F957490}"/>
    <cellStyle name="SAPBEXHLevel3 4 12 6" xfId="9848" xr:uid="{47D3596F-0543-446C-A9A1-47B98F9CC557}"/>
    <cellStyle name="SAPBEXHLevel3 4 13" xfId="2125" xr:uid="{9475CB1E-A070-4001-9A68-3A649C5E223A}"/>
    <cellStyle name="SAPBEXHLevel3 4 13 2" xfId="3437" xr:uid="{3623F4EC-4321-43D1-9EDC-9DD36D9C6E22}"/>
    <cellStyle name="SAPBEXHLevel3 4 13 2 2" xfId="7678" xr:uid="{240FA58C-AB87-4FA1-9B28-21BC9BE62BE4}"/>
    <cellStyle name="SAPBEXHLevel3 4 13 2 3" xfId="11587" xr:uid="{6B47C3FD-C0C9-4971-B056-7FEF1FBBE179}"/>
    <cellStyle name="SAPBEXHLevel3 4 13 2 4" xfId="11958" xr:uid="{F893EDA2-3E99-4679-9CFF-B8A665EEC7A5}"/>
    <cellStyle name="SAPBEXHLevel3 4 13 3" xfId="6380" xr:uid="{7A7BB19D-8093-45D3-8DF4-C346047EBDD5}"/>
    <cellStyle name="SAPBEXHLevel3 4 13 4" xfId="9138" xr:uid="{E70898B3-7476-4C42-B5E8-1ADB65BF4EB1}"/>
    <cellStyle name="SAPBEXHLevel3 4 13 5" xfId="10679" xr:uid="{6ACD765C-2C2F-46CA-9FAC-BB007A29AFFF}"/>
    <cellStyle name="SAPBEXHLevel3 4 13 6" xfId="13113" xr:uid="{EBD3058A-FC15-44D4-95EB-1A3762028EF0}"/>
    <cellStyle name="SAPBEXHLevel3 4 14" xfId="2126" xr:uid="{B3049CC3-E058-428F-92F0-878EB5606493}"/>
    <cellStyle name="SAPBEXHLevel3 4 14 2" xfId="3438" xr:uid="{2ECE944E-734A-40EE-BF6D-D76C9560E059}"/>
    <cellStyle name="SAPBEXHLevel3 4 14 2 2" xfId="7679" xr:uid="{05AA808C-3B84-40E1-86AF-4C9803B018FF}"/>
    <cellStyle name="SAPBEXHLevel3 4 14 2 3" xfId="11588" xr:uid="{BFEB2D28-8B20-4AC4-BE72-B0EA9C66F3E7}"/>
    <cellStyle name="SAPBEXHLevel3 4 14 2 4" xfId="9369" xr:uid="{018F85FD-858B-4E4E-A47C-AF6AC12B70B1}"/>
    <cellStyle name="SAPBEXHLevel3 4 14 3" xfId="6381" xr:uid="{32E6545A-DDC9-4B31-BC29-BE60B3C7DED7}"/>
    <cellStyle name="SAPBEXHLevel3 4 14 4" xfId="9139" xr:uid="{98A6571E-FAA9-44EF-851E-DB671B49D516}"/>
    <cellStyle name="SAPBEXHLevel3 4 14 5" xfId="10678" xr:uid="{4F4FC411-F0B0-43DB-887B-64A680669075}"/>
    <cellStyle name="SAPBEXHLevel3 4 14 6" xfId="9847" xr:uid="{F46FD9CF-859D-4CF5-AA12-1C82F0AFD937}"/>
    <cellStyle name="SAPBEXHLevel3 4 15" xfId="2127" xr:uid="{65628702-BED7-40A8-B0B2-557BE9C70774}"/>
    <cellStyle name="SAPBEXHLevel3 4 15 2" xfId="3439" xr:uid="{E8AC5026-19CF-4E1A-9480-BFCC4EAADC41}"/>
    <cellStyle name="SAPBEXHLevel3 4 15 2 2" xfId="7680" xr:uid="{247C5607-8E9A-40E6-B260-096ED5E8FA16}"/>
    <cellStyle name="SAPBEXHLevel3 4 15 2 3" xfId="11589" xr:uid="{768092F6-9038-4F79-B1BE-6D50C249947C}"/>
    <cellStyle name="SAPBEXHLevel3 4 15 2 4" xfId="9368" xr:uid="{60C5620A-9988-4B5F-9B78-76F83F44D9A5}"/>
    <cellStyle name="SAPBEXHLevel3 4 15 3" xfId="6382" xr:uid="{709CF32D-4FDB-47C7-B99E-4500C0FFE475}"/>
    <cellStyle name="SAPBEXHLevel3 4 15 4" xfId="9140" xr:uid="{3F38C3BA-3B12-47B9-94B3-821DF63EE07B}"/>
    <cellStyle name="SAPBEXHLevel3 4 15 5" xfId="4548" xr:uid="{3D8A6562-4D39-40C1-B8E5-710DE1F3229E}"/>
    <cellStyle name="SAPBEXHLevel3 4 15 6" xfId="9676" xr:uid="{1F7DFF02-F75D-44DC-83B1-2ECDC4BB4F1C}"/>
    <cellStyle name="SAPBEXHLevel3 4 16" xfId="2505" xr:uid="{08CEA8B3-1E01-45DA-9F45-BB3929DAEBD5}"/>
    <cellStyle name="SAPBEXHLevel3 4 16 2" xfId="6746" xr:uid="{8EF2CA9A-7F6C-4EA5-9BD6-4F9B2CC67BD4}"/>
    <cellStyle name="SAPBEXHLevel3 4 16 3" xfId="4928" xr:uid="{787C79AC-B88B-4A1D-BFD0-69DDD0801776}"/>
    <cellStyle name="SAPBEXHLevel3 4 16 4" xfId="10260" xr:uid="{953381B1-22F4-4F5B-89CD-317D47D3E60B}"/>
    <cellStyle name="SAPBEXHLevel3 4 17" xfId="4515" xr:uid="{F142612A-41EC-4526-B417-50FDA8D55C41}"/>
    <cellStyle name="SAPBEXHLevel3 4 18" xfId="5487" xr:uid="{2B3141F0-5D84-425F-89BA-8D9490863641}"/>
    <cellStyle name="SAPBEXHLevel3 4 19" xfId="10304" xr:uid="{46AE7285-080E-4E5A-BB7B-947A02A0F7A6}"/>
    <cellStyle name="SAPBEXHLevel3 4 2" xfId="2128" xr:uid="{68C335E3-58F4-4F69-A8AC-321E239D3BFE}"/>
    <cellStyle name="SAPBEXHLevel3 4 2 2" xfId="4214" xr:uid="{9FFBC727-F298-45A6-94D3-7614B0A4756F}"/>
    <cellStyle name="SAPBEXHLevel3 4 2 2 2" xfId="8449" xr:uid="{DA27830B-AFB9-4FE5-94B5-F71C218328BE}"/>
    <cellStyle name="SAPBEXHLevel3 4 2 2 3" xfId="12323" xr:uid="{579069C3-E018-4081-8F02-024F2D7E0CCD}"/>
    <cellStyle name="SAPBEXHLevel3 4 2 2 4" xfId="9360" xr:uid="{8AB435E5-B080-4E5A-AA74-9F35D0C5E5D6}"/>
    <cellStyle name="SAPBEXHLevel3 4 2 3" xfId="3440" xr:uid="{D17C5034-E1D5-4F08-883E-B37928CF84E4}"/>
    <cellStyle name="SAPBEXHLevel3 4 2 3 2" xfId="7681" xr:uid="{55803B16-D57E-4CDD-B579-2A931334795E}"/>
    <cellStyle name="SAPBEXHLevel3 4 2 3 3" xfId="11590" xr:uid="{4B7335F5-4CBF-4A83-986F-1983EDEEE2F9}"/>
    <cellStyle name="SAPBEXHLevel3 4 2 3 4" xfId="9367" xr:uid="{98C5BB72-C795-4CE8-8586-09F771BCC400}"/>
    <cellStyle name="SAPBEXHLevel3 4 2 4" xfId="6383" xr:uid="{BC97CAC7-9A96-4673-9330-1DCAF1677807}"/>
    <cellStyle name="SAPBEXHLevel3 4 2 5" xfId="9141" xr:uid="{AB14CEC5-4AE6-4DFA-82D4-60DAAB2775A6}"/>
    <cellStyle name="SAPBEXHLevel3 4 2 6" xfId="10677" xr:uid="{A8EBBA8A-90AF-44F2-8D4E-6A53F1C57D4F}"/>
    <cellStyle name="SAPBEXHLevel3 4 2 7" xfId="9846" xr:uid="{BEAB7142-EC41-46C2-AAD0-B96569D98702}"/>
    <cellStyle name="SAPBEXHLevel3 4 20" xfId="5036" xr:uid="{B5429DC7-D42D-40DE-BF9B-218821FD1FD8}"/>
    <cellStyle name="SAPBEXHLevel3 4 3" xfId="2129" xr:uid="{FFC9995D-A248-4B30-BE32-A793B3FC9C7E}"/>
    <cellStyle name="SAPBEXHLevel3 4 3 2" xfId="3441" xr:uid="{F035F7F4-E5D4-48F3-B1EE-9CE5F3FEA19C}"/>
    <cellStyle name="SAPBEXHLevel3 4 3 2 2" xfId="7682" xr:uid="{899B93AC-A51B-4BDC-98BB-39A72ADE48A1}"/>
    <cellStyle name="SAPBEXHLevel3 4 3 2 3" xfId="11591" xr:uid="{88FDBC8B-7D7B-4A1D-AB28-F7C53FE33285}"/>
    <cellStyle name="SAPBEXHLevel3 4 3 2 4" xfId="8306" xr:uid="{6E84FC77-F956-41FF-9914-43CB8EC858F8}"/>
    <cellStyle name="SAPBEXHLevel3 4 3 3" xfId="6384" xr:uid="{87588F18-590D-4859-8A98-392AAE0609B3}"/>
    <cellStyle name="SAPBEXHLevel3 4 3 4" xfId="9142" xr:uid="{DC4A0EF8-65F4-4ED4-8395-11377AA73E9E}"/>
    <cellStyle name="SAPBEXHLevel3 4 3 5" xfId="10676" xr:uid="{E6B15686-99B9-4BA8-9250-9140337E77BA}"/>
    <cellStyle name="SAPBEXHLevel3 4 3 6" xfId="13112" xr:uid="{E8776401-2D1E-490A-A506-9EAA5AB5A50C}"/>
    <cellStyle name="SAPBEXHLevel3 4 4" xfId="2130" xr:uid="{22581D8A-0012-4761-AB67-A34AF536E2E9}"/>
    <cellStyle name="SAPBEXHLevel3 4 4 2" xfId="3442" xr:uid="{BC121CC3-0A70-4A07-ACDD-8D252768FC2D}"/>
    <cellStyle name="SAPBEXHLevel3 4 4 2 2" xfId="7683" xr:uid="{8EF953BD-FE9A-416C-B735-9E27648CAFE4}"/>
    <cellStyle name="SAPBEXHLevel3 4 4 2 3" xfId="11592" xr:uid="{3EDFED68-5690-43D5-B794-289D0B9CD199}"/>
    <cellStyle name="SAPBEXHLevel3 4 4 2 4" xfId="12784" xr:uid="{9F0A32FE-68D3-4E5C-AA26-6E50F253818B}"/>
    <cellStyle name="SAPBEXHLevel3 4 4 3" xfId="6385" xr:uid="{437A4FC9-F928-4A8F-8FB3-CDD13151AFAB}"/>
    <cellStyle name="SAPBEXHLevel3 4 4 4" xfId="9143" xr:uid="{52C93B4D-A2A2-4FA0-AEC9-4121C2261028}"/>
    <cellStyle name="SAPBEXHLevel3 4 4 5" xfId="10675" xr:uid="{AB81EDBE-C773-41ED-930E-53E82CE06F6C}"/>
    <cellStyle name="SAPBEXHLevel3 4 4 6" xfId="9845" xr:uid="{EEEE29B5-BD13-4158-A9B0-97A5BC35789D}"/>
    <cellStyle name="SAPBEXHLevel3 4 5" xfId="2131" xr:uid="{8EFA2D01-927F-44E4-9B0A-4F01D449F81C}"/>
    <cellStyle name="SAPBEXHLevel3 4 5 2" xfId="3443" xr:uid="{A6C13813-0C6E-453A-942B-4729AF1C1870}"/>
    <cellStyle name="SAPBEXHLevel3 4 5 2 2" xfId="7684" xr:uid="{C675A3F7-AB6B-48B4-B53D-E8CD00B56156}"/>
    <cellStyle name="SAPBEXHLevel3 4 5 2 3" xfId="11593" xr:uid="{5FC5324C-542C-4075-B4F6-9CDE8BF598C0}"/>
    <cellStyle name="SAPBEXHLevel3 4 5 2 4" xfId="12782" xr:uid="{35635127-4EFA-418E-9D1E-118BFE450805}"/>
    <cellStyle name="SAPBEXHLevel3 4 5 3" xfId="6386" xr:uid="{EFAAF377-56BE-4865-B1C2-E3BC7D1199DD}"/>
    <cellStyle name="SAPBEXHLevel3 4 5 4" xfId="9144" xr:uid="{B7B4AAD2-116D-4B89-80D2-EDD4C630A051}"/>
    <cellStyle name="SAPBEXHLevel3 4 5 5" xfId="10674" xr:uid="{0FC6DF6C-BA28-4ADA-8281-D6EB37F8E94A}"/>
    <cellStyle name="SAPBEXHLevel3 4 5 6" xfId="13111" xr:uid="{FA4A11E0-56FB-4A9F-A41E-6A0E6F905A04}"/>
    <cellStyle name="SAPBEXHLevel3 4 6" xfId="2132" xr:uid="{9D6529AE-8C63-47F5-A015-0E457C5CD58D}"/>
    <cellStyle name="SAPBEXHLevel3 4 6 2" xfId="3444" xr:uid="{F0475674-0F90-4713-BCD3-2AD0A7645377}"/>
    <cellStyle name="SAPBEXHLevel3 4 6 2 2" xfId="7685" xr:uid="{8721F072-625A-4A17-B882-947AF49DE7C4}"/>
    <cellStyle name="SAPBEXHLevel3 4 6 2 3" xfId="11594" xr:uid="{4735028F-70C5-4187-A24B-31D4AFA10D59}"/>
    <cellStyle name="SAPBEXHLevel3 4 6 2 4" xfId="12778" xr:uid="{94C6BC6F-C2AE-4D6F-B291-EACA6E407D42}"/>
    <cellStyle name="SAPBEXHLevel3 4 6 3" xfId="6387" xr:uid="{B58546A6-D890-49FD-9F42-E5C2F23A46C4}"/>
    <cellStyle name="SAPBEXHLevel3 4 6 4" xfId="9145" xr:uid="{AAF27AE2-606B-4F53-9232-7BAE4A2C38F0}"/>
    <cellStyle name="SAPBEXHLevel3 4 6 5" xfId="10673" xr:uid="{E2F0A177-2AE2-4A09-840D-832B82C8B96D}"/>
    <cellStyle name="SAPBEXHLevel3 4 6 6" xfId="13985" xr:uid="{DDDD2921-3300-4915-A324-B3BAD12A9704}"/>
    <cellStyle name="SAPBEXHLevel3 4 7" xfId="2133" xr:uid="{4F482607-5F34-40D6-B64D-FD95AD0C33AE}"/>
    <cellStyle name="SAPBEXHLevel3 4 7 2" xfId="3445" xr:uid="{BBA9D119-04C5-4E59-922A-77FB943A0923}"/>
    <cellStyle name="SAPBEXHLevel3 4 7 2 2" xfId="7686" xr:uid="{0A8C2D2A-B202-491E-8B22-D15958F04024}"/>
    <cellStyle name="SAPBEXHLevel3 4 7 2 3" xfId="11595" xr:uid="{307774F6-D399-48FF-9930-30F53B98A275}"/>
    <cellStyle name="SAPBEXHLevel3 4 7 2 4" xfId="11959" xr:uid="{96F1A3DD-5E53-4805-829C-FE4B593E44B2}"/>
    <cellStyle name="SAPBEXHLevel3 4 7 3" xfId="6388" xr:uid="{CEF1EA1A-4E59-4F10-8F04-59EF242A972E}"/>
    <cellStyle name="SAPBEXHLevel3 4 7 4" xfId="9146" xr:uid="{D72CD43F-7DFF-4728-8F34-513A902EE1A9}"/>
    <cellStyle name="SAPBEXHLevel3 4 7 5" xfId="10672" xr:uid="{D882C1CD-99FA-470E-B16C-3E7F5F864D2F}"/>
    <cellStyle name="SAPBEXHLevel3 4 7 6" xfId="13861" xr:uid="{A0201E19-1435-47CB-A81F-41438DD6804B}"/>
    <cellStyle name="SAPBEXHLevel3 4 8" xfId="2134" xr:uid="{617B2BD4-54C2-4986-9536-C91E1AC600FA}"/>
    <cellStyle name="SAPBEXHLevel3 4 8 2" xfId="3446" xr:uid="{27B74FF7-4907-49FB-88C5-8A763542CC32}"/>
    <cellStyle name="SAPBEXHLevel3 4 8 2 2" xfId="7687" xr:uid="{E779C253-5817-415C-ADFF-521E58742089}"/>
    <cellStyle name="SAPBEXHLevel3 4 8 2 3" xfId="11596" xr:uid="{6E567CA0-99C6-41A4-9355-9EDA8D979DF9}"/>
    <cellStyle name="SAPBEXHLevel3 4 8 2 4" xfId="10829" xr:uid="{DD52FFEF-0E00-4A6F-9847-4F24F5A0DF85}"/>
    <cellStyle name="SAPBEXHLevel3 4 8 3" xfId="6389" xr:uid="{04BBB7B9-95F0-457B-AD89-F7D4C658BA6D}"/>
    <cellStyle name="SAPBEXHLevel3 4 8 4" xfId="9147" xr:uid="{CE76A3A8-71A3-4F70-9DDB-1B933CCE89BD}"/>
    <cellStyle name="SAPBEXHLevel3 4 8 5" xfId="10671" xr:uid="{08DAB947-6E1D-4153-9B01-40158CB15B27}"/>
    <cellStyle name="SAPBEXHLevel3 4 8 6" xfId="9844" xr:uid="{DD7FEE0B-AD5B-4E78-98AD-48AF389460B4}"/>
    <cellStyle name="SAPBEXHLevel3 4 9" xfId="2135" xr:uid="{DE4231D1-D648-4E07-8750-0253738746D7}"/>
    <cellStyle name="SAPBEXHLevel3 4 9 2" xfId="3447" xr:uid="{B027011F-D335-4A3A-B33F-CD4FE26AC7C4}"/>
    <cellStyle name="SAPBEXHLevel3 4 9 2 2" xfId="7688" xr:uid="{5F16D4CC-2DF2-43E9-AD7A-D3ADBED66476}"/>
    <cellStyle name="SAPBEXHLevel3 4 9 2 3" xfId="11597" xr:uid="{628F479C-296E-4425-9F22-4D54D0F88502}"/>
    <cellStyle name="SAPBEXHLevel3 4 9 2 4" xfId="9702" xr:uid="{892303F3-F8DB-44DF-B519-72DF2E38583A}"/>
    <cellStyle name="SAPBEXHLevel3 4 9 3" xfId="6390" xr:uid="{286A95B1-7230-49B4-BD64-5B700ABED4C1}"/>
    <cellStyle name="SAPBEXHLevel3 4 9 4" xfId="9148" xr:uid="{C1FE4EA6-D5DC-41DC-9514-7C73A2A6DA6D}"/>
    <cellStyle name="SAPBEXHLevel3 4 9 5" xfId="10670" xr:uid="{AAEEFA1E-097F-4B4A-A46E-811C7EF5417C}"/>
    <cellStyle name="SAPBEXHLevel3 4 9 6" xfId="13109" xr:uid="{4FA2E5D1-A0B0-4A76-BE8C-8A7B29190399}"/>
    <cellStyle name="SAPBEXHLevel3 5" xfId="194" xr:uid="{30248031-4557-494F-BBA8-BF468DE5B39A}"/>
    <cellStyle name="SAPBEXHLevel3 5 10" xfId="2136" xr:uid="{0D5DC659-C585-49DF-882D-7E22D3F3A1BD}"/>
    <cellStyle name="SAPBEXHLevel3 5 10 2" xfId="3448" xr:uid="{D88C42EA-F5BC-4F80-88B1-1B13C5780F85}"/>
    <cellStyle name="SAPBEXHLevel3 5 10 2 2" xfId="7689" xr:uid="{08C9C003-0F4D-411E-9671-BACA0F882178}"/>
    <cellStyle name="SAPBEXHLevel3 5 10 2 3" xfId="11598" xr:uid="{E1E70ED5-00F4-4E14-B86A-151A10DE0567}"/>
    <cellStyle name="SAPBEXHLevel3 5 10 2 4" xfId="9699" xr:uid="{4C7B725F-3701-4AF5-9362-82F933A596C4}"/>
    <cellStyle name="SAPBEXHLevel3 5 10 3" xfId="6391" xr:uid="{6F0A0CFD-4856-4379-A167-4B0A1D53C34C}"/>
    <cellStyle name="SAPBEXHLevel3 5 10 4" xfId="9149" xr:uid="{EA9E7D15-24A2-47A7-A756-AABE668BA5F4}"/>
    <cellStyle name="SAPBEXHLevel3 5 10 5" xfId="10669" xr:uid="{AEE6C61F-0388-4D29-965A-E18C9171D749}"/>
    <cellStyle name="SAPBEXHLevel3 5 10 6" xfId="13984" xr:uid="{02E77C34-037A-4269-B678-C0A204F408D6}"/>
    <cellStyle name="SAPBEXHLevel3 5 11" xfId="2137" xr:uid="{015B6C3B-C3B4-420D-8922-64734439C3D4}"/>
    <cellStyle name="SAPBEXHLevel3 5 11 2" xfId="3449" xr:uid="{79511448-C658-4BDA-A996-E03774117A92}"/>
    <cellStyle name="SAPBEXHLevel3 5 11 2 2" xfId="7690" xr:uid="{0BC5539C-612C-478A-A8F6-74B6B1ADD377}"/>
    <cellStyle name="SAPBEXHLevel3 5 11 2 3" xfId="11599" xr:uid="{30D4F802-DE8A-426A-A958-E91A52D3ADE5}"/>
    <cellStyle name="SAPBEXHLevel3 5 11 2 4" xfId="9700" xr:uid="{EA3C0C2F-6912-46E8-A1BA-6DBB2E920097}"/>
    <cellStyle name="SAPBEXHLevel3 5 11 3" xfId="6392" xr:uid="{C92C1346-24C7-40E6-959B-787D7115CE24}"/>
    <cellStyle name="SAPBEXHLevel3 5 11 4" xfId="9150" xr:uid="{9CB445E4-3C35-4866-A11E-AB21AA0917FB}"/>
    <cellStyle name="SAPBEXHLevel3 5 11 5" xfId="10668" xr:uid="{CC68FD40-6403-4E96-A491-2B885A70E44B}"/>
    <cellStyle name="SAPBEXHLevel3 5 11 6" xfId="13860" xr:uid="{18F96B8F-9C35-4724-A8EE-F83763ABBD5A}"/>
    <cellStyle name="SAPBEXHLevel3 5 12" xfId="2138" xr:uid="{CB131182-F602-4C2F-9035-F23AC659BE7C}"/>
    <cellStyle name="SAPBEXHLevel3 5 12 2" xfId="3450" xr:uid="{343026C4-D3B5-4CDF-8B91-2AC68DA2CF84}"/>
    <cellStyle name="SAPBEXHLevel3 5 12 2 2" xfId="7691" xr:uid="{64951E97-FAFC-4D9E-985D-2315572907FB}"/>
    <cellStyle name="SAPBEXHLevel3 5 12 2 3" xfId="11600" xr:uid="{DEC93B09-AD9B-4CDA-A669-86207C1FB795}"/>
    <cellStyle name="SAPBEXHLevel3 5 12 2 4" xfId="9698" xr:uid="{E847BAF9-2297-4795-8760-8788771D5908}"/>
    <cellStyle name="SAPBEXHLevel3 5 12 3" xfId="6393" xr:uid="{289FD736-B85A-4974-B18F-1E25382DA301}"/>
    <cellStyle name="SAPBEXHLevel3 5 12 4" xfId="9151" xr:uid="{58CF0F58-BEC0-4494-BEBC-BB152B6D3694}"/>
    <cellStyle name="SAPBEXHLevel3 5 12 5" xfId="10667" xr:uid="{E55EA047-8B46-49B1-BEB6-7DED3C328584}"/>
    <cellStyle name="SAPBEXHLevel3 5 12 6" xfId="13110" xr:uid="{97BEE7DA-440E-4D85-8823-E2DE03C7D7DC}"/>
    <cellStyle name="SAPBEXHLevel3 5 13" xfId="2139" xr:uid="{27E66A4E-705D-47DC-8C48-DF74AFC50AE0}"/>
    <cellStyle name="SAPBEXHLevel3 5 13 2" xfId="3451" xr:uid="{D19D65B9-2751-4089-89AD-A0098E100331}"/>
    <cellStyle name="SAPBEXHLevel3 5 13 2 2" xfId="7692" xr:uid="{A04C67A0-D849-44A2-BA34-FBB3CF552E16}"/>
    <cellStyle name="SAPBEXHLevel3 5 13 2 3" xfId="11601" xr:uid="{4B8B395C-9D4C-4553-B92D-CB24F6489B1D}"/>
    <cellStyle name="SAPBEXHLevel3 5 13 2 4" xfId="10397" xr:uid="{41D6A8D9-4213-40D2-BB6A-870C71A93E7A}"/>
    <cellStyle name="SAPBEXHLevel3 5 13 3" xfId="6394" xr:uid="{1DDD7C9D-762D-40C1-A249-A1DCE434B915}"/>
    <cellStyle name="SAPBEXHLevel3 5 13 4" xfId="9152" xr:uid="{9720D704-3D10-42BF-82D3-AF895A2F1575}"/>
    <cellStyle name="SAPBEXHLevel3 5 13 5" xfId="4549" xr:uid="{A1F2D1F5-40E2-40CF-9C08-C217DB8FD3E3}"/>
    <cellStyle name="SAPBEXHLevel3 5 13 6" xfId="9843" xr:uid="{665A55C5-5D34-44C6-8082-33B9D4DCC7A7}"/>
    <cellStyle name="SAPBEXHLevel3 5 14" xfId="2140" xr:uid="{0A2DE39A-06CD-4909-B3E8-A841BD33E5DE}"/>
    <cellStyle name="SAPBEXHLevel3 5 14 2" xfId="3452" xr:uid="{F3674262-1776-49D4-82A4-38AFEE944841}"/>
    <cellStyle name="SAPBEXHLevel3 5 14 2 2" xfId="7693" xr:uid="{DF73FC84-B98B-463C-BAF2-23EEF82CC84B}"/>
    <cellStyle name="SAPBEXHLevel3 5 14 2 3" xfId="11602" xr:uid="{F0610B5D-02CF-46F3-A6CF-1BF50D203F53}"/>
    <cellStyle name="SAPBEXHLevel3 5 14 2 4" xfId="9436" xr:uid="{DD23A749-B092-41F1-9B15-8CC3F6CEC21B}"/>
    <cellStyle name="SAPBEXHLevel3 5 14 3" xfId="6395" xr:uid="{833CC33F-5236-446D-8189-7513BEA8FECD}"/>
    <cellStyle name="SAPBEXHLevel3 5 14 4" xfId="9153" xr:uid="{63D6C22E-30F3-4289-B676-DC51DB3EAA07}"/>
    <cellStyle name="SAPBEXHLevel3 5 14 5" xfId="10666" xr:uid="{3F8A8544-3ADF-417F-A1F7-D50C70302A07}"/>
    <cellStyle name="SAPBEXHLevel3 5 14 6" xfId="9842" xr:uid="{6BA320B1-E407-4784-ACE3-A44820C11AA0}"/>
    <cellStyle name="SAPBEXHLevel3 5 15" xfId="2141" xr:uid="{3B27E566-1E32-4F42-A044-6C404900BF08}"/>
    <cellStyle name="SAPBEXHLevel3 5 15 2" xfId="3453" xr:uid="{9E2F96D1-0D00-47FF-90E5-570BB4305D52}"/>
    <cellStyle name="SAPBEXHLevel3 5 15 2 2" xfId="7694" xr:uid="{ED7F882E-9DF4-4C7A-BCC1-B526275A7B85}"/>
    <cellStyle name="SAPBEXHLevel3 5 15 2 3" xfId="11603" xr:uid="{EC9F0736-FC30-4313-BD78-07549C7A0853}"/>
    <cellStyle name="SAPBEXHLevel3 5 15 2 4" xfId="9697" xr:uid="{732DE085-D99A-4092-82D7-DD1F0DC23631}"/>
    <cellStyle name="SAPBEXHLevel3 5 15 3" xfId="6396" xr:uid="{E2B7EF35-66A8-4EF1-BC01-545D03E35676}"/>
    <cellStyle name="SAPBEXHLevel3 5 15 4" xfId="9154" xr:uid="{C080F0C1-F9EB-4C15-ABB7-238FDAB58F74}"/>
    <cellStyle name="SAPBEXHLevel3 5 15 5" xfId="10665" xr:uid="{1CDFE12A-D652-469B-8A37-76021F151B11}"/>
    <cellStyle name="SAPBEXHLevel3 5 15 6" xfId="13107" xr:uid="{FD210152-C721-493A-9E76-22BDCCF685DA}"/>
    <cellStyle name="SAPBEXHLevel3 5 16" xfId="4215" xr:uid="{ECB2462F-2FDF-499F-86CB-500991682954}"/>
    <cellStyle name="SAPBEXHLevel3 5 16 2" xfId="4342" xr:uid="{C430069C-BD2C-4FD2-B122-F2F061E29F42}"/>
    <cellStyle name="SAPBEXHLevel3 5 16 2 2" xfId="8576" xr:uid="{EB533286-6C5E-4B75-B6A1-B9EE466E358D}"/>
    <cellStyle name="SAPBEXHLevel3 5 16 2 3" xfId="11019" xr:uid="{9A0B047B-51E6-4D54-B0D9-3CD92CCA7D66}"/>
    <cellStyle name="SAPBEXHLevel3 5 16 2 4" xfId="12446" xr:uid="{13A91DBB-2B97-413B-AEA6-741C306D7382}"/>
    <cellStyle name="SAPBEXHLevel3 5 16 2 5" xfId="14026" xr:uid="{7A799BA0-6EAC-4C3C-84F8-2B635B223B7C}"/>
    <cellStyle name="SAPBEXHLevel3 5 16 3" xfId="8450" xr:uid="{065B136F-0D6A-495D-9ED1-C5034E5B618D}"/>
    <cellStyle name="SAPBEXHLevel3 5 16 4" xfId="10893" xr:uid="{F2FE696B-B06F-4817-A84B-7C727FCAC09A}"/>
    <cellStyle name="SAPBEXHLevel3 5 16 5" xfId="12324" xr:uid="{DE6B763A-3897-44DF-8434-3CA74C644F8B}"/>
    <cellStyle name="SAPBEXHLevel3 5 16 6" xfId="10940" xr:uid="{754E43F4-43E8-46FF-8D30-D00B9FA69693}"/>
    <cellStyle name="SAPBEXHLevel3 5 17" xfId="2506" xr:uid="{C1E1DD66-3474-49D5-8885-4D15524B6364}"/>
    <cellStyle name="SAPBEXHLevel3 5 17 2" xfId="6747" xr:uid="{2C808520-48D2-44F5-9268-3182553ACEF9}"/>
    <cellStyle name="SAPBEXHLevel3 5 17 3" xfId="4929" xr:uid="{2C925E7B-5192-43B6-B612-1CDECD296AD4}"/>
    <cellStyle name="SAPBEXHLevel3 5 17 4" xfId="12198" xr:uid="{592CE8B0-ABA0-46C3-9295-64A926324412}"/>
    <cellStyle name="SAPBEXHLevel3 5 18" xfId="4516" xr:uid="{681CCA63-C283-4639-A511-4DB5612EA500}"/>
    <cellStyle name="SAPBEXHLevel3 5 19" xfId="5486" xr:uid="{DFBDFFEA-3290-4D4E-A899-7B98F9D90EB4}"/>
    <cellStyle name="SAPBEXHLevel3 5 2" xfId="2142" xr:uid="{D48496C9-482B-4D33-A043-20E9E1A798F2}"/>
    <cellStyle name="SAPBEXHLevel3 5 2 2" xfId="3454" xr:uid="{B4900248-77A3-4307-967D-803F8D391B73}"/>
    <cellStyle name="SAPBEXHLevel3 5 2 2 2" xfId="7695" xr:uid="{81E7F645-EA29-4BB3-92E4-8B9DC3DEE538}"/>
    <cellStyle name="SAPBEXHLevel3 5 2 2 3" xfId="11604" xr:uid="{2AA77739-2834-453A-B9F4-8CEC44A8F6EE}"/>
    <cellStyle name="SAPBEXHLevel3 5 2 2 4" xfId="9696" xr:uid="{45B9741A-950E-4E2F-9AE4-7EAB2A2931AF}"/>
    <cellStyle name="SAPBEXHLevel3 5 2 3" xfId="6397" xr:uid="{200897E3-711D-4021-B070-EB79A9FB222B}"/>
    <cellStyle name="SAPBEXHLevel3 5 2 4" xfId="9155" xr:uid="{506AE446-3D4F-42EE-B8FF-7A02DF4C7834}"/>
    <cellStyle name="SAPBEXHLevel3 5 2 5" xfId="10664" xr:uid="{73D9999D-3213-4F9A-B472-B7F61FEEDA8B}"/>
    <cellStyle name="SAPBEXHLevel3 5 2 6" xfId="13983" xr:uid="{8E2E5AF5-71E5-4E2E-BC7D-75F600C6F7A2}"/>
    <cellStyle name="SAPBEXHLevel3 5 20" xfId="10440" xr:uid="{7CA75482-6D48-455C-B9EB-034B4ECA2D53}"/>
    <cellStyle name="SAPBEXHLevel3 5 21" xfId="12854" xr:uid="{BDF3A1A3-F421-4E94-BE84-BDC9353F1096}"/>
    <cellStyle name="SAPBEXHLevel3 5 3" xfId="2143" xr:uid="{F122D414-A0FF-4C5E-965E-831BE17F48E8}"/>
    <cellStyle name="SAPBEXHLevel3 5 3 2" xfId="3455" xr:uid="{744F4266-9956-4B0D-8262-E63AEB0DB006}"/>
    <cellStyle name="SAPBEXHLevel3 5 3 2 2" xfId="7696" xr:uid="{5CEB5ECE-F2CA-4D69-AF1C-88E8B8AA61BA}"/>
    <cellStyle name="SAPBEXHLevel3 5 3 2 3" xfId="11605" xr:uid="{553BE1B6-CA3F-4A09-B3DA-84D6B42635DA}"/>
    <cellStyle name="SAPBEXHLevel3 5 3 2 4" xfId="11960" xr:uid="{02F03727-4A26-4E00-8D1B-819E072E734F}"/>
    <cellStyle name="SAPBEXHLevel3 5 3 3" xfId="6398" xr:uid="{EB65B99B-AFBE-4072-8E1E-4139F688D7D7}"/>
    <cellStyle name="SAPBEXHLevel3 5 3 4" xfId="9156" xr:uid="{ACF0A90C-8390-4CD3-82AA-2FBE5056BA8F}"/>
    <cellStyle name="SAPBEXHLevel3 5 3 5" xfId="10663" xr:uid="{FCC5A969-A384-43A4-9C1A-A5F28AB6FE62}"/>
    <cellStyle name="SAPBEXHLevel3 5 3 6" xfId="13859" xr:uid="{B6061A2E-564C-45D2-A5A9-E5F42D7E5CB5}"/>
    <cellStyle name="SAPBEXHLevel3 5 4" xfId="2144" xr:uid="{EBC835AB-C3C3-4F23-969E-921BFBC12C94}"/>
    <cellStyle name="SAPBEXHLevel3 5 4 2" xfId="3456" xr:uid="{8C60990C-D068-482B-AFB2-C9D3C77F0D73}"/>
    <cellStyle name="SAPBEXHLevel3 5 4 2 2" xfId="7697" xr:uid="{C10A885E-4459-4018-AED0-075997BE9CB7}"/>
    <cellStyle name="SAPBEXHLevel3 5 4 2 3" xfId="11606" xr:uid="{2243EB2E-8DDC-4B80-AEA3-D9D6107CC35A}"/>
    <cellStyle name="SAPBEXHLevel3 5 4 2 4" xfId="9695" xr:uid="{FCFC8180-E21A-4243-9E84-687C56D1AF88}"/>
    <cellStyle name="SAPBEXHLevel3 5 4 3" xfId="6399" xr:uid="{D3628A2E-454A-4DD5-AA88-9FA985542381}"/>
    <cellStyle name="SAPBEXHLevel3 5 4 4" xfId="9157" xr:uid="{61A4A980-F760-4BDB-9222-8CA9D1F88085}"/>
    <cellStyle name="SAPBEXHLevel3 5 4 5" xfId="10662" xr:uid="{D555DAF8-ADD7-4EEB-87F8-BAA1E5BA97F4}"/>
    <cellStyle name="SAPBEXHLevel3 5 4 6" xfId="13108" xr:uid="{F082D718-0540-4252-A27C-4ED3B42DDDD0}"/>
    <cellStyle name="SAPBEXHLevel3 5 5" xfId="2145" xr:uid="{89935B6F-B8DE-4FE7-B00A-38010C95AD8F}"/>
    <cellStyle name="SAPBEXHLevel3 5 5 2" xfId="3457" xr:uid="{8BF17674-7573-4D23-8A6A-EE72460D8F17}"/>
    <cellStyle name="SAPBEXHLevel3 5 5 2 2" xfId="7698" xr:uid="{44C59C06-1995-4EC2-8AEC-394E976CB6BD}"/>
    <cellStyle name="SAPBEXHLevel3 5 5 2 3" xfId="11607" xr:uid="{E0C2DA78-5E0E-4A1D-A16B-0E483DB4F1DD}"/>
    <cellStyle name="SAPBEXHLevel3 5 5 2 4" xfId="10471" xr:uid="{BDEBA3EC-66E3-4933-A53C-50B99DC5E976}"/>
    <cellStyle name="SAPBEXHLevel3 5 5 3" xfId="6400" xr:uid="{C31B40F8-9AF0-47CA-B735-F0CDC7500311}"/>
    <cellStyle name="SAPBEXHLevel3 5 5 4" xfId="9158" xr:uid="{56BB5E4E-3520-4F5D-9B5C-6D6E7CE82D4D}"/>
    <cellStyle name="SAPBEXHLevel3 5 5 5" xfId="10661" xr:uid="{D742F78C-97AD-4536-B584-3D3BDA93B7FF}"/>
    <cellStyle name="SAPBEXHLevel3 5 5 6" xfId="9840" xr:uid="{48E4F874-64B2-474A-AA2F-890A2D1C0CA9}"/>
    <cellStyle name="SAPBEXHLevel3 5 6" xfId="2146" xr:uid="{C8F1C29D-2B33-4FC5-9095-446CE3091700}"/>
    <cellStyle name="SAPBEXHLevel3 5 6 2" xfId="3458" xr:uid="{C3EA417B-13F3-452E-BC3B-F09A39CCA5D0}"/>
    <cellStyle name="SAPBEXHLevel3 5 6 2 2" xfId="7699" xr:uid="{43BB04D7-B3E8-4942-BF5E-65A10F1407F0}"/>
    <cellStyle name="SAPBEXHLevel3 5 6 2 3" xfId="11608" xr:uid="{136D15DA-3F1F-48A8-A940-4998742EE105}"/>
    <cellStyle name="SAPBEXHLevel3 5 6 2 4" xfId="11961" xr:uid="{8CEEBB45-75F2-4FB6-B226-C28E33942EDF}"/>
    <cellStyle name="SAPBEXHLevel3 5 6 3" xfId="6401" xr:uid="{2910C5F5-B54E-4C22-B18F-8A0FF2B73B3B}"/>
    <cellStyle name="SAPBEXHLevel3 5 6 4" xfId="9159" xr:uid="{DB6D2830-E16D-4385-825A-08AC3490B579}"/>
    <cellStyle name="SAPBEXHLevel3 5 6 5" xfId="10660" xr:uid="{9E9CABF9-2852-4047-9ED3-2F43B2CF0F25}"/>
    <cellStyle name="SAPBEXHLevel3 5 6 6" xfId="9841" xr:uid="{61034352-1B51-4036-903C-A0BBE70F445A}"/>
    <cellStyle name="SAPBEXHLevel3 5 7" xfId="2147" xr:uid="{38318450-2FFB-4953-A257-45277BC805F1}"/>
    <cellStyle name="SAPBEXHLevel3 5 7 2" xfId="3459" xr:uid="{FD336198-9446-4415-BE3D-03E8B673F6D2}"/>
    <cellStyle name="SAPBEXHLevel3 5 7 2 2" xfId="7700" xr:uid="{B8625668-753B-48CB-AC6F-223FB0BF78BD}"/>
    <cellStyle name="SAPBEXHLevel3 5 7 2 3" xfId="11609" xr:uid="{ACA78E27-DB6B-40A8-835F-D5923F403EC9}"/>
    <cellStyle name="SAPBEXHLevel3 5 7 2 4" xfId="11962" xr:uid="{109810A2-BE2B-4E62-985F-95F5678153CD}"/>
    <cellStyle name="SAPBEXHLevel3 5 7 3" xfId="6402" xr:uid="{87AFD2DF-3F27-4C1F-AF8B-3C0A903ADE00}"/>
    <cellStyle name="SAPBEXHLevel3 5 7 4" xfId="9160" xr:uid="{B7118C04-CD52-48CD-9400-C61BBA4C412B}"/>
    <cellStyle name="SAPBEXHLevel3 5 7 5" xfId="10659" xr:uid="{678A88DF-DD71-487E-A741-762E9C8695E8}"/>
    <cellStyle name="SAPBEXHLevel3 5 7 6" xfId="13105" xr:uid="{BB35F326-0AD6-4390-AF37-2CE5C60B608F}"/>
    <cellStyle name="SAPBEXHLevel3 5 8" xfId="2148" xr:uid="{5D49A476-E49C-4D3E-ADD1-49A6EAA91BCB}"/>
    <cellStyle name="SAPBEXHLevel3 5 8 2" xfId="3460" xr:uid="{F5AAA0BE-9596-446F-B204-E338B9E2F9C7}"/>
    <cellStyle name="SAPBEXHLevel3 5 8 2 2" xfId="7701" xr:uid="{F754FF62-B168-453D-9DBD-3CA3BB7423FB}"/>
    <cellStyle name="SAPBEXHLevel3 5 8 2 3" xfId="11610" xr:uid="{ADBC3643-A4F4-46A4-BBD7-FAA8D9FCBD12}"/>
    <cellStyle name="SAPBEXHLevel3 5 8 2 4" xfId="9694" xr:uid="{5381044F-D440-4796-9F02-EF7CCB1FD6E4}"/>
    <cellStyle name="SAPBEXHLevel3 5 8 3" xfId="6403" xr:uid="{86048FB0-6EBD-491F-905B-C9E3C2DE9366}"/>
    <cellStyle name="SAPBEXHLevel3 5 8 4" xfId="9161" xr:uid="{F21453FF-66B1-4551-A533-9D01C266850C}"/>
    <cellStyle name="SAPBEXHLevel3 5 8 5" xfId="10658" xr:uid="{62DDF8FD-2FCF-4B2F-9678-6FDCEE40F3A6}"/>
    <cellStyle name="SAPBEXHLevel3 5 8 6" xfId="13982" xr:uid="{BF19E36B-07F1-4F01-BDDF-E5E5F5F1AF8E}"/>
    <cellStyle name="SAPBEXHLevel3 5 9" xfId="2149" xr:uid="{6D683409-4739-467D-86A6-5D73ACEF35B6}"/>
    <cellStyle name="SAPBEXHLevel3 5 9 2" xfId="3461" xr:uid="{B885D022-7A30-4BFD-9199-6FB671E6C903}"/>
    <cellStyle name="SAPBEXHLevel3 5 9 2 2" xfId="7702" xr:uid="{59CF735B-55C8-409F-995D-225394DCD1C5}"/>
    <cellStyle name="SAPBEXHLevel3 5 9 2 3" xfId="11611" xr:uid="{3E88F099-9B6C-44EB-A5C6-E00DD70B2914}"/>
    <cellStyle name="SAPBEXHLevel3 5 9 2 4" xfId="11963" xr:uid="{431E7091-9D29-4F1B-9D13-263D12193892}"/>
    <cellStyle name="SAPBEXHLevel3 5 9 3" xfId="6404" xr:uid="{9A3136CF-B28B-4BDF-84C9-EE953671B0E3}"/>
    <cellStyle name="SAPBEXHLevel3 5 9 4" xfId="9162" xr:uid="{FC79D3A5-72A5-4102-A491-98140F3B9F99}"/>
    <cellStyle name="SAPBEXHLevel3 5 9 5" xfId="10657" xr:uid="{2755157B-E9E4-4714-8AA9-0B4297671A14}"/>
    <cellStyle name="SAPBEXHLevel3 5 9 6" xfId="13858" xr:uid="{8ED4ADD3-7133-4B35-8793-B8F7C06B6518}"/>
    <cellStyle name="SAPBEXHLevel3 6" xfId="2150" xr:uid="{193CCA11-1461-4173-BC8E-8D8E7A66CABF}"/>
    <cellStyle name="SAPBEXHLevel3 6 2" xfId="4216" xr:uid="{B34C2A05-A2DF-4299-857F-984576825F5A}"/>
    <cellStyle name="SAPBEXHLevel3 6 2 2" xfId="4343" xr:uid="{6367517F-A874-492F-8B8C-FE48D8185D26}"/>
    <cellStyle name="SAPBEXHLevel3 6 2 2 2" xfId="8577" xr:uid="{58511B21-00A7-42FE-BDFD-4053087A4361}"/>
    <cellStyle name="SAPBEXHLevel3 6 2 2 3" xfId="11020" xr:uid="{A9A3AABC-CE8D-4EA0-87AB-228113573BA6}"/>
    <cellStyle name="SAPBEXHLevel3 6 2 2 4" xfId="12447" xr:uid="{7256179E-9328-46EF-AE17-39B2CC1C8484}"/>
    <cellStyle name="SAPBEXHLevel3 6 2 2 5" xfId="14027" xr:uid="{E21FAFC4-FAF1-4F8D-982A-F08217EE3177}"/>
    <cellStyle name="SAPBEXHLevel3 6 2 3" xfId="8451" xr:uid="{3E97D49A-F149-4D51-9858-2CEFA5079114}"/>
    <cellStyle name="SAPBEXHLevel3 6 2 4" xfId="10894" xr:uid="{7A201C72-3913-4C1C-9F52-80301626CC34}"/>
    <cellStyle name="SAPBEXHLevel3 6 2 5" xfId="12325" xr:uid="{B3F43629-F6E9-4294-A96F-BB0FE6A2CA2A}"/>
    <cellStyle name="SAPBEXHLevel3 6 2 6" xfId="9359" xr:uid="{A314EF23-FDCF-40AC-8272-4BA6D9F3E0C1}"/>
    <cellStyle name="SAPBEXHLevel3 6 3" xfId="3462" xr:uid="{27C155D1-63A4-4B3A-BA72-E280AA487079}"/>
    <cellStyle name="SAPBEXHLevel3 6 3 2" xfId="7703" xr:uid="{E3C104AA-42AC-4B80-8AED-80235D8B21F4}"/>
    <cellStyle name="SAPBEXHLevel3 6 3 3" xfId="11612" xr:uid="{677E7B6C-FB2F-417F-B1A4-89D8AD0820F0}"/>
    <cellStyle name="SAPBEXHLevel3 6 3 4" xfId="11964" xr:uid="{B0F280D4-C379-4EE0-870E-D6638E2551B9}"/>
    <cellStyle name="SAPBEXHLevel3 6 4" xfId="6405" xr:uid="{293B9638-EEFB-4900-870D-1505F21341F2}"/>
    <cellStyle name="SAPBEXHLevel3 6 5" xfId="9163" xr:uid="{40E2ED08-8CDC-485C-8CEF-416243DAA771}"/>
    <cellStyle name="SAPBEXHLevel3 6 6" xfId="4550" xr:uid="{0FAEAF2E-8DDD-4AE6-AEF6-109697DF624E}"/>
    <cellStyle name="SAPBEXHLevel3 6 7" xfId="13106" xr:uid="{A8E380A0-0737-4D65-8BF0-DA2D39EFEE49}"/>
    <cellStyle name="SAPBEXHLevel3 7" xfId="2151" xr:uid="{328F795C-0955-4116-AFD9-07F2BDD54BC9}"/>
    <cellStyle name="SAPBEXHLevel3 7 2" xfId="4217" xr:uid="{CC12AB09-8419-4671-9258-FE44B8C7B199}"/>
    <cellStyle name="SAPBEXHLevel3 7 2 2" xfId="4344" xr:uid="{9FAB222C-BC53-4E6F-93C5-12EFB8F9AB4D}"/>
    <cellStyle name="SAPBEXHLevel3 7 2 2 2" xfId="8578" xr:uid="{F0CBC610-1D4D-40B3-8F79-E2A21AD8D357}"/>
    <cellStyle name="SAPBEXHLevel3 7 2 2 3" xfId="11021" xr:uid="{C6DC50EE-13A9-4392-9D5E-403BC75B18FC}"/>
    <cellStyle name="SAPBEXHLevel3 7 2 2 4" xfId="12448" xr:uid="{862C4303-3664-4F98-B1D0-964E218F8785}"/>
    <cellStyle name="SAPBEXHLevel3 7 2 2 5" xfId="14028" xr:uid="{5EC66BED-658B-4405-8BC5-8D8B3E8FB605}"/>
    <cellStyle name="SAPBEXHLevel3 7 2 3" xfId="8452" xr:uid="{18849C2D-C007-4845-BB74-B27A612D9EDA}"/>
    <cellStyle name="SAPBEXHLevel3 7 2 4" xfId="10895" xr:uid="{83922F37-4798-49DD-A512-EC0FEA9E8443}"/>
    <cellStyle name="SAPBEXHLevel3 7 2 5" xfId="12326" xr:uid="{EDC6CD74-27CD-4C5F-9E80-A65959AC331B}"/>
    <cellStyle name="SAPBEXHLevel3 7 2 6" xfId="12042" xr:uid="{6CCFF6AD-D6CC-4304-95A3-4CB41D3FEAAA}"/>
    <cellStyle name="SAPBEXHLevel3 7 3" xfId="3463" xr:uid="{83D40347-8A36-454A-9CD7-ED92FDE0A025}"/>
    <cellStyle name="SAPBEXHLevel3 7 3 2" xfId="7704" xr:uid="{C41B73AD-DE06-4495-BF56-ADC594D90479}"/>
    <cellStyle name="SAPBEXHLevel3 7 3 3" xfId="11613" xr:uid="{ED553D00-2C89-40B0-9256-1D5E79C5490A}"/>
    <cellStyle name="SAPBEXHLevel3 7 3 4" xfId="10481" xr:uid="{5D6AE9A2-ADB1-4AD4-94F1-249EAA5A70D7}"/>
    <cellStyle name="SAPBEXHLevel3 7 4" xfId="6406" xr:uid="{1F39F68E-CBD2-4F57-92C2-D5010323C246}"/>
    <cellStyle name="SAPBEXHLevel3 7 5" xfId="9164" xr:uid="{FCF7695E-1B25-425E-A07A-0690639C4F90}"/>
    <cellStyle name="SAPBEXHLevel3 7 6" xfId="10656" xr:uid="{9D5C1AF1-5AFD-4266-8A6A-2025F2162763}"/>
    <cellStyle name="SAPBEXHLevel3 7 7" xfId="9838" xr:uid="{8429781A-E0FF-43C9-8F4A-B5E5923D5D41}"/>
    <cellStyle name="SAPBEXHLevel3 8" xfId="2152" xr:uid="{F022C436-5745-4BE1-896C-938E3EDC9E3E}"/>
    <cellStyle name="SAPBEXHLevel3 8 2" xfId="4218" xr:uid="{73CBC622-CA5C-4F76-9254-FD3E9A657E28}"/>
    <cellStyle name="SAPBEXHLevel3 8 2 2" xfId="4345" xr:uid="{7237A5BC-1746-464E-B42C-CDD8801E2463}"/>
    <cellStyle name="SAPBEXHLevel3 8 2 2 2" xfId="8579" xr:uid="{8A8E041A-8130-4F96-A781-0AA6F502B963}"/>
    <cellStyle name="SAPBEXHLevel3 8 2 2 3" xfId="11022" xr:uid="{B69E6455-0D0D-404B-9685-9630D775CCC2}"/>
    <cellStyle name="SAPBEXHLevel3 8 2 2 4" xfId="12449" xr:uid="{16EF1187-4B27-4CD1-B45F-7F5BC4BD27D8}"/>
    <cellStyle name="SAPBEXHLevel3 8 2 2 5" xfId="14029" xr:uid="{BFDDDFBE-BFD2-4072-8DDD-FB6C0D1CB29E}"/>
    <cellStyle name="SAPBEXHLevel3 8 2 3" xfId="8453" xr:uid="{B2506AE1-F5E0-4B90-A8CB-E2B2DAC378AB}"/>
    <cellStyle name="SAPBEXHLevel3 8 2 4" xfId="10896" xr:uid="{FD6D9A51-8DB9-4DA5-BA08-6DF55EB3ED37}"/>
    <cellStyle name="SAPBEXHLevel3 8 2 5" xfId="12327" xr:uid="{900FC60A-88B0-46D2-BBDF-71AF5CDF4133}"/>
    <cellStyle name="SAPBEXHLevel3 8 2 6" xfId="12043" xr:uid="{5B5AEB4C-4FE7-4B04-8BA6-223EAC31E3F2}"/>
    <cellStyle name="SAPBEXHLevel3 8 3" xfId="3464" xr:uid="{C10532EC-A44C-4C47-8412-BE75A726535F}"/>
    <cellStyle name="SAPBEXHLevel3 8 3 2" xfId="7705" xr:uid="{261939BA-1335-412B-BDFC-7656C2D94DF9}"/>
    <cellStyle name="SAPBEXHLevel3 8 3 3" xfId="11614" xr:uid="{A7B753BD-0C07-4E14-A73E-04CD8691F407}"/>
    <cellStyle name="SAPBEXHLevel3 8 3 4" xfId="10463" xr:uid="{01E647CC-3753-40BF-995C-A3DA90201348}"/>
    <cellStyle name="SAPBEXHLevel3 8 4" xfId="6407" xr:uid="{4E1BD7DF-6B39-4D8A-9FE0-BCFD36382964}"/>
    <cellStyle name="SAPBEXHLevel3 8 5" xfId="9165" xr:uid="{E2136EDF-BE92-491F-93F7-DFFB4D86F379}"/>
    <cellStyle name="SAPBEXHLevel3 8 6" xfId="10655" xr:uid="{5804B63C-9798-45BC-843E-7997D52C68C6}"/>
    <cellStyle name="SAPBEXHLevel3 8 7" xfId="9839" xr:uid="{425086E2-4CF7-4717-A398-9A9A3F2AA125}"/>
    <cellStyle name="SAPBEXHLevel3 9" xfId="2153" xr:uid="{03E23CD6-5DCD-4047-BFE2-4C5542497708}"/>
    <cellStyle name="SAPBEXHLevel3 9 2" xfId="3465" xr:uid="{8884C847-BAF7-411F-9681-BCD14F4B6E70}"/>
    <cellStyle name="SAPBEXHLevel3 9 2 2" xfId="7706" xr:uid="{C9E500EF-A29A-4D57-A77C-93AF54BE87F3}"/>
    <cellStyle name="SAPBEXHLevel3 9 2 3" xfId="11615" xr:uid="{C8EFB3F3-8B0D-40B9-BA61-AC571EBAE87D}"/>
    <cellStyle name="SAPBEXHLevel3 9 2 4" xfId="11965" xr:uid="{FC75B7BC-F397-40FF-B908-E00BD878CECE}"/>
    <cellStyle name="SAPBEXHLevel3 9 3" xfId="6408" xr:uid="{DB9EFA85-2437-469A-932E-65975FCC85DC}"/>
    <cellStyle name="SAPBEXHLevel3 9 4" xfId="9166" xr:uid="{2BAA7CDE-DD8C-4735-8A9C-0E4F38D39885}"/>
    <cellStyle name="SAPBEXHLevel3 9 5" xfId="10654" xr:uid="{FECE47BE-1904-444E-ABCB-1D534CE963ED}"/>
    <cellStyle name="SAPBEXHLevel3 9 6" xfId="13103" xr:uid="{93D29049-5C67-45FD-9A3E-F2DD80911F69}"/>
    <cellStyle name="SAPBEXHLevel3_Mesquite Solar 277 MW v1" xfId="2154" xr:uid="{5F7BC530-F808-4A90-AB9F-2D5B21B0CADE}"/>
    <cellStyle name="SAPBEXHLevel3X" xfId="195" xr:uid="{5BE4D406-B26A-4445-B44B-B182F0B6017C}"/>
    <cellStyle name="SAPBEXHLevel3X 10" xfId="2155" xr:uid="{BCA18C79-1214-4833-A085-F4E395C21597}"/>
    <cellStyle name="SAPBEXHLevel3X 10 2" xfId="3466" xr:uid="{8B1D6800-8C3D-4524-B110-82AC7F9D3C39}"/>
    <cellStyle name="SAPBEXHLevel3X 10 2 2" xfId="7707" xr:uid="{E26A35ED-3367-40AD-8A98-37CE67B5B184}"/>
    <cellStyle name="SAPBEXHLevel3X 10 2 3" xfId="11616" xr:uid="{9EF41516-264E-4C7D-A9EC-DCDECF59A02B}"/>
    <cellStyle name="SAPBEXHLevel3X 10 2 4" xfId="12884" xr:uid="{913756B2-92A5-408A-9A98-4D9FC6F1284F}"/>
    <cellStyle name="SAPBEXHLevel3X 10 3" xfId="6409" xr:uid="{6785AD26-822B-4A0B-BA0F-9AE431E330C2}"/>
    <cellStyle name="SAPBEXHLevel3X 10 4" xfId="9167" xr:uid="{DB8ED1B6-422A-4DE6-B2FB-B0172262856C}"/>
    <cellStyle name="SAPBEXHLevel3X 10 5" xfId="10653" xr:uid="{45E4FC22-4E8F-4373-97E7-8C5DE48FA0EE}"/>
    <cellStyle name="SAPBEXHLevel3X 10 6" xfId="13104" xr:uid="{F3379060-3CC2-47A6-BE3B-FAF05DC6EAB8}"/>
    <cellStyle name="SAPBEXHLevel3X 11" xfId="2156" xr:uid="{45684E49-FC98-4076-A8C3-AA96446E28E2}"/>
    <cellStyle name="SAPBEXHLevel3X 11 2" xfId="3467" xr:uid="{F470CC74-CA63-4EB6-802D-E30C313B5AE0}"/>
    <cellStyle name="SAPBEXHLevel3X 11 2 2" xfId="7708" xr:uid="{72FD11AC-0DE0-4565-944E-7B3FCE32EFC7}"/>
    <cellStyle name="SAPBEXHLevel3X 11 2 3" xfId="11617" xr:uid="{ED6372D0-0E11-4DC4-9039-6F898E5EF416}"/>
    <cellStyle name="SAPBEXHLevel3X 11 2 4" xfId="13778" xr:uid="{51BB19A8-E28B-4F24-B2EF-904FEB73AE0C}"/>
    <cellStyle name="SAPBEXHLevel3X 11 3" xfId="6410" xr:uid="{DC4B0024-1C16-42A4-A27B-85D0BE802A44}"/>
    <cellStyle name="SAPBEXHLevel3X 11 4" xfId="9168" xr:uid="{DFDE5EEA-EA86-4202-B327-8325B17EC80A}"/>
    <cellStyle name="SAPBEXHLevel3X 11 5" xfId="10652" xr:uid="{96C64154-B8A1-47EF-9E23-6C7E12536BD1}"/>
    <cellStyle name="SAPBEXHLevel3X 11 6" xfId="9836" xr:uid="{74AC576E-D870-49FE-BE34-228EF813935F}"/>
    <cellStyle name="SAPBEXHLevel3X 12" xfId="2157" xr:uid="{3A86AECD-24AE-45D6-962E-74310D75B625}"/>
    <cellStyle name="SAPBEXHLevel3X 12 2" xfId="3468" xr:uid="{D423E655-BCCB-42B9-B4B7-6B538AE9367A}"/>
    <cellStyle name="SAPBEXHLevel3X 12 2 2" xfId="7709" xr:uid="{22392CBF-1485-4DEB-9FFC-B775666E2722}"/>
    <cellStyle name="SAPBEXHLevel3X 12 2 3" xfId="11618" xr:uid="{EA7AC7BE-3BD8-48F9-8863-E4C2B81F5214}"/>
    <cellStyle name="SAPBEXHLevel3X 12 2 4" xfId="11966" xr:uid="{343A8D24-2CB8-45BF-8815-4C3F0F2B0332}"/>
    <cellStyle name="SAPBEXHLevel3X 12 3" xfId="6411" xr:uid="{B9664FAB-A2FE-49F0-9355-B84DF357C5CD}"/>
    <cellStyle name="SAPBEXHLevel3X 12 4" xfId="9169" xr:uid="{8F4618D0-C216-4DFA-A051-CECE3E8E59C5}"/>
    <cellStyle name="SAPBEXHLevel3X 12 5" xfId="10651" xr:uid="{366C71FD-2CB9-4C26-B97F-54576BF83CC2}"/>
    <cellStyle name="SAPBEXHLevel3X 12 6" xfId="9837" xr:uid="{4F9D92C8-E8B8-4DF7-8453-900EE8B6CA87}"/>
    <cellStyle name="SAPBEXHLevel3X 13" xfId="2158" xr:uid="{AEAC4A7F-17B2-4102-8433-AFECBEF663AC}"/>
    <cellStyle name="SAPBEXHLevel3X 13 2" xfId="3469" xr:uid="{8BC37417-556D-422E-A0CF-16172D661965}"/>
    <cellStyle name="SAPBEXHLevel3X 13 2 2" xfId="7710" xr:uid="{3C925E85-F261-4B2A-918A-FBF75842EED9}"/>
    <cellStyle name="SAPBEXHLevel3X 13 2 3" xfId="11619" xr:uid="{14B3B21C-DCDA-4656-886A-A2E7876DEE81}"/>
    <cellStyle name="SAPBEXHLevel3X 13 2 4" xfId="12785" xr:uid="{FBB00694-285E-4210-91F0-B743A4FAFCE5}"/>
    <cellStyle name="SAPBEXHLevel3X 13 3" xfId="6412" xr:uid="{3AE9313D-6B09-427E-9D89-FC569E927CEA}"/>
    <cellStyle name="SAPBEXHLevel3X 13 4" xfId="9170" xr:uid="{DC311560-2427-4FB2-A06B-C5348C51575C}"/>
    <cellStyle name="SAPBEXHLevel3X 13 5" xfId="10650" xr:uid="{FDDEB68E-0829-43AA-B41E-AF1AA2BB65D8}"/>
    <cellStyle name="SAPBEXHLevel3X 13 6" xfId="13101" xr:uid="{BBAF5434-41FD-4889-90C2-9CC836BC83D9}"/>
    <cellStyle name="SAPBEXHLevel3X 14" xfId="2159" xr:uid="{7A88F4C0-F7EB-4264-8C0F-E760CEBE177F}"/>
    <cellStyle name="SAPBEXHLevel3X 14 2" xfId="3470" xr:uid="{A6FDB05F-BB03-4626-A463-391BF145DCC9}"/>
    <cellStyle name="SAPBEXHLevel3X 14 2 2" xfId="7711" xr:uid="{E76BE482-2F01-4527-AD5A-49F35AC50DDD}"/>
    <cellStyle name="SAPBEXHLevel3X 14 2 3" xfId="11620" xr:uid="{0B1B5E89-8FE5-42C8-B9DD-CD7CB6BFBCD5}"/>
    <cellStyle name="SAPBEXHLevel3X 14 2 4" xfId="12375" xr:uid="{729C912A-150A-4386-A1E9-EBC976820CDF}"/>
    <cellStyle name="SAPBEXHLevel3X 14 3" xfId="6413" xr:uid="{C4FFFE67-CE52-4C27-B900-FE3DA8A6FA81}"/>
    <cellStyle name="SAPBEXHLevel3X 14 4" xfId="9171" xr:uid="{E939D4E7-2D05-4368-AB63-17167968D1B5}"/>
    <cellStyle name="SAPBEXHLevel3X 14 5" xfId="10649" xr:uid="{359CD4BD-6044-48F4-92F6-499F1DD270FB}"/>
    <cellStyle name="SAPBEXHLevel3X 14 6" xfId="13102" xr:uid="{E6ED05F8-CAD7-4D43-9666-1308162F9130}"/>
    <cellStyle name="SAPBEXHLevel3X 15" xfId="2160" xr:uid="{0B24E01E-777C-4C5B-B515-25080D704623}"/>
    <cellStyle name="SAPBEXHLevel3X 15 2" xfId="3471" xr:uid="{C09421CE-1906-4703-ABB0-FC599FBD9B25}"/>
    <cellStyle name="SAPBEXHLevel3X 15 2 2" xfId="7712" xr:uid="{83736231-8311-45D3-B6BF-F70E93FFC5A9}"/>
    <cellStyle name="SAPBEXHLevel3X 15 2 3" xfId="11621" xr:uid="{74C317E5-BCF2-4B88-86EA-EE8A120097D4}"/>
    <cellStyle name="SAPBEXHLevel3X 15 2 4" xfId="12883" xr:uid="{9811E2AA-1EC3-49A2-A65B-2472EC4D3E6B}"/>
    <cellStyle name="SAPBEXHLevel3X 15 3" xfId="6414" xr:uid="{0411788F-3E94-4ACE-98B9-6D39244B532E}"/>
    <cellStyle name="SAPBEXHLevel3X 15 4" xfId="9172" xr:uid="{108C4CBE-5A5C-4F12-929C-ABCA45700415}"/>
    <cellStyle name="SAPBEXHLevel3X 15 5" xfId="10648" xr:uid="{C6386D3F-7D85-4035-A4DC-9D8F56EF7B89}"/>
    <cellStyle name="SAPBEXHLevel3X 15 6" xfId="9834" xr:uid="{1B719702-A7EB-49AE-A429-43D4CB99850F}"/>
    <cellStyle name="SAPBEXHLevel3X 16" xfId="2161" xr:uid="{FDC16E17-36DA-4D20-ADFD-962354614103}"/>
    <cellStyle name="SAPBEXHLevel3X 16 2" xfId="3472" xr:uid="{C231ECF4-E469-4275-9918-B27448E0CB19}"/>
    <cellStyle name="SAPBEXHLevel3X 16 2 2" xfId="7713" xr:uid="{98995D23-1194-4AB0-B535-30C46D3C67E5}"/>
    <cellStyle name="SAPBEXHLevel3X 16 2 3" xfId="11622" xr:uid="{460CD0EE-4AF8-4F63-8531-823724A499D9}"/>
    <cellStyle name="SAPBEXHLevel3X 16 2 4" xfId="11967" xr:uid="{A0C0DA79-0936-4050-A5AE-D2F044B4441D}"/>
    <cellStyle name="SAPBEXHLevel3X 16 3" xfId="6415" xr:uid="{343217EF-17F4-42C6-ADD1-39CCCDB0A00D}"/>
    <cellStyle name="SAPBEXHLevel3X 16 4" xfId="9173" xr:uid="{643EBF58-9FEC-41F6-8A37-9821B8163DC0}"/>
    <cellStyle name="SAPBEXHLevel3X 16 5" xfId="8486" xr:uid="{4519C472-22EF-41E8-83A7-302780AE8FB6}"/>
    <cellStyle name="SAPBEXHLevel3X 16 6" xfId="9835" xr:uid="{F33D3A70-A4F7-4EAE-A1D9-E634A53163C3}"/>
    <cellStyle name="SAPBEXHLevel3X 17" xfId="2162" xr:uid="{8ADD37B0-B045-46AA-88E2-60717BA92771}"/>
    <cellStyle name="SAPBEXHLevel3X 17 2" xfId="3473" xr:uid="{B26C1B3C-94D8-4594-8BD1-0E94EA55C998}"/>
    <cellStyle name="SAPBEXHLevel3X 17 2 2" xfId="7714" xr:uid="{84571275-F90D-4E88-9E42-067B174C3C6E}"/>
    <cellStyle name="SAPBEXHLevel3X 17 2 3" xfId="11623" xr:uid="{9E06A7F5-C424-44E7-BD79-25BE94F254DA}"/>
    <cellStyle name="SAPBEXHLevel3X 17 2 4" xfId="12882" xr:uid="{C90E3435-6618-4B6A-8F34-AE4FF7F58288}"/>
    <cellStyle name="SAPBEXHLevel3X 17 3" xfId="6416" xr:uid="{64E5A5F5-2B5C-4EED-BB61-47DAD109074B}"/>
    <cellStyle name="SAPBEXHLevel3X 17 4" xfId="9174" xr:uid="{45918D0E-8A9A-4759-8828-2C33F19DEA41}"/>
    <cellStyle name="SAPBEXHLevel3X 17 5" xfId="8487" xr:uid="{17AE94E0-41A9-4061-921B-560C433C0111}"/>
    <cellStyle name="SAPBEXHLevel3X 17 6" xfId="13497" xr:uid="{14226B86-FD1D-4709-8472-CC45208E4E33}"/>
    <cellStyle name="SAPBEXHLevel3X 18" xfId="2163" xr:uid="{0380953D-6AA1-457A-A30C-43102A50E3C8}"/>
    <cellStyle name="SAPBEXHLevel3X 18 2" xfId="3474" xr:uid="{F9FD0216-9ADB-4FBD-B967-54CE1F2B4557}"/>
    <cellStyle name="SAPBEXHLevel3X 18 2 2" xfId="7715" xr:uid="{DA127488-B3E3-4A23-9F32-AE2C917EE312}"/>
    <cellStyle name="SAPBEXHLevel3X 18 2 3" xfId="11624" xr:uid="{F43E4EA6-22A3-47F4-97BB-2ABE90FC029B}"/>
    <cellStyle name="SAPBEXHLevel3X 18 2 4" xfId="13945" xr:uid="{A3CD359C-3F31-4F7C-8382-3990554E5A13}"/>
    <cellStyle name="SAPBEXHLevel3X 18 3" xfId="6417" xr:uid="{CC3642AC-55F5-4230-AEE8-176C3B9A76D0}"/>
    <cellStyle name="SAPBEXHLevel3X 18 4" xfId="9175" xr:uid="{8927BEC4-B1BD-4E1C-AFC0-57F36EC235A5}"/>
    <cellStyle name="SAPBEXHLevel3X 18 5" xfId="8488" xr:uid="{6C2B2B27-A03B-4392-A853-0A5439BF617D}"/>
    <cellStyle name="SAPBEXHLevel3X 18 6" xfId="13100" xr:uid="{21290DFD-A1EB-42F9-AC3C-85888DCF4AC6}"/>
    <cellStyle name="SAPBEXHLevel3X 19" xfId="2164" xr:uid="{86CAC292-B27E-4925-9DF7-D5DDCF8F9EF6}"/>
    <cellStyle name="SAPBEXHLevel3X 19 2" xfId="3475" xr:uid="{F1239940-FC3E-4CE6-9071-224B983FDE10}"/>
    <cellStyle name="SAPBEXHLevel3X 19 2 2" xfId="7716" xr:uid="{F62CB484-2B5F-4CB5-889F-986C51AB3A5D}"/>
    <cellStyle name="SAPBEXHLevel3X 19 2 3" xfId="11625" xr:uid="{35CCF0EF-A844-486E-90AF-42E326CFA047}"/>
    <cellStyle name="SAPBEXHLevel3X 19 2 4" xfId="13777" xr:uid="{8F2849C0-A227-4318-8305-1EE1E93689A7}"/>
    <cellStyle name="SAPBEXHLevel3X 19 3" xfId="6418" xr:uid="{8FB0BD70-E94A-4039-A40F-6EE01E889C54}"/>
    <cellStyle name="SAPBEXHLevel3X 19 4" xfId="9176" xr:uid="{E1C4736F-B4A1-48D3-9493-FC4F157C576A}"/>
    <cellStyle name="SAPBEXHLevel3X 19 5" xfId="10647" xr:uid="{B225E21D-B2AD-4ECB-95CB-464E53F82A0F}"/>
    <cellStyle name="SAPBEXHLevel3X 19 6" xfId="13524" xr:uid="{250F9936-4C93-4389-AB9B-84A5F9AF4E7C}"/>
    <cellStyle name="SAPBEXHLevel3X 2" xfId="196" xr:uid="{0D951C9E-BD9C-428C-8FBA-4F7EDAEBF4AE}"/>
    <cellStyle name="SAPBEXHLevel3X 2 10" xfId="2165" xr:uid="{1E68F56E-3DE6-49D5-8A81-D417DDFFDB81}"/>
    <cellStyle name="SAPBEXHLevel3X 2 10 2" xfId="3476" xr:uid="{5D4A5C89-B754-4C1B-A4B6-3FA8EC4FC35D}"/>
    <cellStyle name="SAPBEXHLevel3X 2 10 2 2" xfId="7717" xr:uid="{9F37AF13-72B5-4B48-8B89-C3317858C15C}"/>
    <cellStyle name="SAPBEXHLevel3X 2 10 2 3" xfId="11626" xr:uid="{C27E4FC7-AD1C-4548-BC74-5AA30BA16DCB}"/>
    <cellStyle name="SAPBEXHLevel3X 2 10 2 4" xfId="11968" xr:uid="{6DC49BA1-6ED7-4F8D-B7A5-69629402894C}"/>
    <cellStyle name="SAPBEXHLevel3X 2 10 3" xfId="6419" xr:uid="{B832A307-E1C5-41ED-B3AA-E21A838D10B3}"/>
    <cellStyle name="SAPBEXHLevel3X 2 10 4" xfId="9177" xr:uid="{7C699EF9-7BF5-4F37-A3C8-43BFBB1476A1}"/>
    <cellStyle name="SAPBEXHLevel3X 2 10 5" xfId="10646" xr:uid="{3D4B9EC9-D4DC-42F5-9780-A062D8856F5D}"/>
    <cellStyle name="SAPBEXHLevel3X 2 10 6" xfId="9832" xr:uid="{80CDC782-E3CB-43E0-AB56-DB5A150BB6A3}"/>
    <cellStyle name="SAPBEXHLevel3X 2 11" xfId="2166" xr:uid="{26426536-BF2C-40FE-8843-098E81867C64}"/>
    <cellStyle name="SAPBEXHLevel3X 2 11 2" xfId="3477" xr:uid="{BA8B84F1-04F4-4CB3-B55F-F883FAC0A1DE}"/>
    <cellStyle name="SAPBEXHLevel3X 2 11 2 2" xfId="7718" xr:uid="{4B4F2265-BB5B-4841-BAAF-08EBDF5DAC56}"/>
    <cellStyle name="SAPBEXHLevel3X 2 11 2 3" xfId="11627" xr:uid="{4ABA9895-A336-4515-BE07-AE86ED02416F}"/>
    <cellStyle name="SAPBEXHLevel3X 2 11 2 4" xfId="12827" xr:uid="{87A64D0D-08E8-47B1-B809-B757709FCAEA}"/>
    <cellStyle name="SAPBEXHLevel3X 2 11 3" xfId="6420" xr:uid="{7BBF11CE-74EA-417A-A1DF-DF01117E0A05}"/>
    <cellStyle name="SAPBEXHLevel3X 2 11 4" xfId="9178" xr:uid="{905074DD-E0A1-472B-9A5B-661199AF4FA0}"/>
    <cellStyle name="SAPBEXHLevel3X 2 11 5" xfId="10645" xr:uid="{3C0C22CD-BFE2-46E7-B67B-9955895E9C6C}"/>
    <cellStyle name="SAPBEXHLevel3X 2 11 6" xfId="9677" xr:uid="{9553562B-BC6F-4A0F-8FFC-0AF2D5FFA27F}"/>
    <cellStyle name="SAPBEXHLevel3X 2 12" xfId="2167" xr:uid="{3FFD1E19-E057-441E-8E84-0EC293077E17}"/>
    <cellStyle name="SAPBEXHLevel3X 2 12 2" xfId="3478" xr:uid="{B39899D8-8F4F-4F2B-A28F-CB40F02806ED}"/>
    <cellStyle name="SAPBEXHLevel3X 2 12 2 2" xfId="7719" xr:uid="{641B0C15-3D3A-4650-9BC3-C9F825ACA6B5}"/>
    <cellStyle name="SAPBEXHLevel3X 2 12 2 3" xfId="11628" xr:uid="{F67A010E-0671-43B5-8733-BED13F8C2AE4}"/>
    <cellStyle name="SAPBEXHLevel3X 2 12 2 4" xfId="12374" xr:uid="{6F1762A1-EE89-489B-9D29-A6CF6870B7F6}"/>
    <cellStyle name="SAPBEXHLevel3X 2 12 3" xfId="6421" xr:uid="{7B051D78-FDEC-47B1-9ED3-30D98801553C}"/>
    <cellStyle name="SAPBEXHLevel3X 2 12 4" xfId="9179" xr:uid="{9AD331C0-7383-4867-B765-01A5CB3B1D0B}"/>
    <cellStyle name="SAPBEXHLevel3X 2 12 5" xfId="10644" xr:uid="{90FC8EDD-0946-411D-8B50-7E86D345D467}"/>
    <cellStyle name="SAPBEXHLevel3X 2 12 6" xfId="12821" xr:uid="{97D7B676-3FFB-4BA6-9ABB-15A2B1449AA8}"/>
    <cellStyle name="SAPBEXHLevel3X 2 13" xfId="2168" xr:uid="{61E6B1C2-C93D-4A44-A0C6-ECCBAC447672}"/>
    <cellStyle name="SAPBEXHLevel3X 2 13 2" xfId="3479" xr:uid="{D4ABC44C-1974-4450-A76D-CA31D0C247B7}"/>
    <cellStyle name="SAPBEXHLevel3X 2 13 2 2" xfId="7720" xr:uid="{1B46865E-B620-48CE-9F2B-DDE16E5FFC52}"/>
    <cellStyle name="SAPBEXHLevel3X 2 13 2 3" xfId="11629" xr:uid="{D192BB79-C28B-420C-9961-4E7F4E773C7E}"/>
    <cellStyle name="SAPBEXHLevel3X 2 13 2 4" xfId="12881" xr:uid="{C2013ED6-F9B2-4C84-8E88-E14A456C8045}"/>
    <cellStyle name="SAPBEXHLevel3X 2 13 3" xfId="6422" xr:uid="{DAFA0DDA-7AC2-46A9-BE11-5CCE63C66137}"/>
    <cellStyle name="SAPBEXHLevel3X 2 13 4" xfId="9180" xr:uid="{37FFC8F4-AA11-4728-A33A-532454B46C15}"/>
    <cellStyle name="SAPBEXHLevel3X 2 13 5" xfId="10643" xr:uid="{30CA6CD7-04E7-4E66-A7B0-24E7E1E0CB8C}"/>
    <cellStyle name="SAPBEXHLevel3X 2 13 6" xfId="13099" xr:uid="{7ACC3D50-6630-46D9-B75B-3176EBA3BDF3}"/>
    <cellStyle name="SAPBEXHLevel3X 2 14" xfId="2169" xr:uid="{732BFB77-FEA2-455B-94CD-F2BDA0716FC7}"/>
    <cellStyle name="SAPBEXHLevel3X 2 14 2" xfId="3480" xr:uid="{3097053F-A8D4-4CC3-AC33-D736F322431A}"/>
    <cellStyle name="SAPBEXHLevel3X 2 14 2 2" xfId="7721" xr:uid="{CA84E0F7-3177-461F-930C-FAE17E08BC35}"/>
    <cellStyle name="SAPBEXHLevel3X 2 14 2 3" xfId="11630" xr:uid="{D6FD7625-6E93-453C-B4F6-70F1FB45C7A7}"/>
    <cellStyle name="SAPBEXHLevel3X 2 14 2 4" xfId="9366" xr:uid="{6B0F84CC-85AB-4B66-8014-BC85EFB3C8CE}"/>
    <cellStyle name="SAPBEXHLevel3X 2 14 3" xfId="6423" xr:uid="{FF38C94F-7727-4707-85FD-748F4A29CDE0}"/>
    <cellStyle name="SAPBEXHLevel3X 2 14 4" xfId="9181" xr:uid="{1DC89320-1470-486C-BE39-C12C16815BAA}"/>
    <cellStyle name="SAPBEXHLevel3X 2 14 5" xfId="10642" xr:uid="{39826277-2473-461B-A42C-01C96ADDA357}"/>
    <cellStyle name="SAPBEXHLevel3X 2 14 6" xfId="9833" xr:uid="{A713E31F-B73C-4F12-AD65-C42048BF19C7}"/>
    <cellStyle name="SAPBEXHLevel3X 2 15" xfId="2170" xr:uid="{FCFC2574-23FA-41D7-BB2A-31C9D3F3D905}"/>
    <cellStyle name="SAPBEXHLevel3X 2 15 2" xfId="3481" xr:uid="{6B854EC1-AA0F-42D3-BB06-7CB6060ED2DC}"/>
    <cellStyle name="SAPBEXHLevel3X 2 15 2 2" xfId="7722" xr:uid="{7A6B0A70-438D-4B7D-9BD4-9DADDEDD7345}"/>
    <cellStyle name="SAPBEXHLevel3X 2 15 2 3" xfId="11631" xr:uid="{E0E402F4-0951-4A4E-93F5-7440CFACE0A4}"/>
    <cellStyle name="SAPBEXHLevel3X 2 15 2 4" xfId="11969" xr:uid="{AB45F0D6-2DFD-4009-8B9F-D63D3A4E23E9}"/>
    <cellStyle name="SAPBEXHLevel3X 2 15 3" xfId="6424" xr:uid="{45A8121B-1AF3-4A1A-A26B-AFE039E34437}"/>
    <cellStyle name="SAPBEXHLevel3X 2 15 4" xfId="9182" xr:uid="{B988FBF4-C167-47CC-A68F-CA2CE9242D97}"/>
    <cellStyle name="SAPBEXHLevel3X 2 15 5" xfId="10641" xr:uid="{0282C065-7FF0-4ED4-B09A-07BF1EF19A3C}"/>
    <cellStyle name="SAPBEXHLevel3X 2 15 6" xfId="13098" xr:uid="{BC9E13D3-1400-47B8-A122-6DFFBD1B7904}"/>
    <cellStyle name="SAPBEXHLevel3X 2 16" xfId="2508" xr:uid="{7F95BB1F-715B-4BD2-9988-3B0E482D3EA8}"/>
    <cellStyle name="SAPBEXHLevel3X 2 16 2" xfId="6749" xr:uid="{9305B4F5-AFD3-4EBA-B8AA-AFA221D74937}"/>
    <cellStyle name="SAPBEXHLevel3X 2 16 3" xfId="5447" xr:uid="{59701D1E-CC7B-4395-B07B-9ADA9FADA671}"/>
    <cellStyle name="SAPBEXHLevel3X 2 16 4" xfId="13009" xr:uid="{D163D7A2-5E4A-4F5C-9921-E56E152961B2}"/>
    <cellStyle name="SAPBEXHLevel3X 2 17" xfId="4518" xr:uid="{476F57C9-ED4A-4EB5-B9C3-E1B452D72D56}"/>
    <cellStyle name="SAPBEXHLevel3X 2 18" xfId="5484" xr:uid="{884F00D5-7299-4711-AC72-EB42033AB53D}"/>
    <cellStyle name="SAPBEXHLevel3X 2 19" xfId="9488" xr:uid="{3AE0C387-B761-4633-B0F7-225B0F50C664}"/>
    <cellStyle name="SAPBEXHLevel3X 2 2" xfId="2171" xr:uid="{D5B6C7ED-E26A-4AAF-B063-785BEC7BC5A4}"/>
    <cellStyle name="SAPBEXHLevel3X 2 2 2" xfId="3724" xr:uid="{65870085-42CF-4806-BBA6-C9E186C91374}"/>
    <cellStyle name="SAPBEXHLevel3X 2 2 2 2" xfId="7965" xr:uid="{8B3A3A4E-98D0-4EF1-A31D-9229189530F3}"/>
    <cellStyle name="SAPBEXHLevel3X 2 2 2 3" xfId="11869" xr:uid="{ED337F78-4EF7-445A-88ED-A10257D905F5}"/>
    <cellStyle name="SAPBEXHLevel3X 2 2 2 4" xfId="13580" xr:uid="{51B7A5AA-FC6B-4C02-AFEC-FD0DFB089020}"/>
    <cellStyle name="SAPBEXHLevel3X 2 2 3" xfId="3723" xr:uid="{5065BA21-5194-4249-A7CD-6E24A3AAFDE9}"/>
    <cellStyle name="SAPBEXHLevel3X 2 2 3 2" xfId="7964" xr:uid="{2F983201-5E53-4A40-9CF6-7C8EF74D84E6}"/>
    <cellStyle name="SAPBEXHLevel3X 2 2 3 3" xfId="11868" xr:uid="{7A369423-8EF8-4256-895E-7F14C0156450}"/>
    <cellStyle name="SAPBEXHLevel3X 2 2 3 4" xfId="13581" xr:uid="{74A37E68-0904-4D05-8F65-C67294FFC190}"/>
    <cellStyle name="SAPBEXHLevel3X 2 2 4" xfId="3482" xr:uid="{6457A834-BC8A-4C01-9717-A1F212FB2DA8}"/>
    <cellStyle name="SAPBEXHLevel3X 2 2 4 2" xfId="7723" xr:uid="{4F311600-A94B-48C0-AC63-803639CEFC37}"/>
    <cellStyle name="SAPBEXHLevel3X 2 2 4 3" xfId="11632" xr:uid="{081606E7-274D-463A-9462-00C1BA911446}"/>
    <cellStyle name="SAPBEXHLevel3X 2 2 4 4" xfId="11970" xr:uid="{E2B2241C-C35B-4CA7-9D62-F9956F5A5607}"/>
    <cellStyle name="SAPBEXHLevel3X 2 2 5" xfId="6425" xr:uid="{F41C34A9-D743-408B-94B0-35D6BBB2F0D5}"/>
    <cellStyle name="SAPBEXHLevel3X 2 2 6" xfId="9183" xr:uid="{C81E8EB4-C595-4795-9914-7FD6F574C8CF}"/>
    <cellStyle name="SAPBEXHLevel3X 2 2 7" xfId="10640" xr:uid="{4B6ED4B6-C43E-44F5-8324-7E6E9CB78C2B}"/>
    <cellStyle name="SAPBEXHLevel3X 2 2 8" xfId="9830" xr:uid="{9A932B0E-45B6-47BC-BCFC-1CA53472B953}"/>
    <cellStyle name="SAPBEXHLevel3X 2 20" xfId="13551" xr:uid="{6499AD90-1EEA-437B-9410-CC4D474C3807}"/>
    <cellStyle name="SAPBEXHLevel3X 2 3" xfId="2172" xr:uid="{D4068E68-48B0-4AC9-AA4A-796E13692A7A}"/>
    <cellStyle name="SAPBEXHLevel3X 2 3 2" xfId="3483" xr:uid="{2AE847DF-171D-48ED-906E-D06DA3A763EC}"/>
    <cellStyle name="SAPBEXHLevel3X 2 3 2 2" xfId="7724" xr:uid="{C79FE2C6-1A63-4A82-82C8-5414D8E5E3C0}"/>
    <cellStyle name="SAPBEXHLevel3X 2 3 2 3" xfId="11633" xr:uid="{13F0B7C8-4A5C-4F55-B391-BA013C33EFD6}"/>
    <cellStyle name="SAPBEXHLevel3X 2 3 2 4" xfId="13776" xr:uid="{B388D7B8-8E68-4B25-B61D-3DB8891E501A}"/>
    <cellStyle name="SAPBEXHLevel3X 2 3 3" xfId="6426" xr:uid="{66345917-5EDF-4706-8E7A-B6F6DDD7EBE9}"/>
    <cellStyle name="SAPBEXHLevel3X 2 3 4" xfId="9184" xr:uid="{47C8BC3A-EA37-45A7-99F3-BB5FD3BE88AE}"/>
    <cellStyle name="SAPBEXHLevel3X 2 3 5" xfId="10639" xr:uid="{28AF0B35-2357-4051-A651-D2D2F2AE47D8}"/>
    <cellStyle name="SAPBEXHLevel3X 2 3 6" xfId="13097" xr:uid="{A4110472-94FB-4C80-AC68-C0C2AD735941}"/>
    <cellStyle name="SAPBEXHLevel3X 2 4" xfId="2173" xr:uid="{0E978F8D-2A3D-4524-9D7E-AC1D11976715}"/>
    <cellStyle name="SAPBEXHLevel3X 2 4 2" xfId="3484" xr:uid="{7580AD16-C340-4DC1-B34C-401C0F8D8DCB}"/>
    <cellStyle name="SAPBEXHLevel3X 2 4 2 2" xfId="7725" xr:uid="{1CDC8A31-396A-49A9-895C-281D25829E66}"/>
    <cellStyle name="SAPBEXHLevel3X 2 4 2 3" xfId="11634" xr:uid="{9DCCF8A2-7BDF-4115-8B6B-BB252114F58F}"/>
    <cellStyle name="SAPBEXHLevel3X 2 4 2 4" xfId="11971" xr:uid="{CD795E75-0CD3-4257-ACFE-76B699D8A2C6}"/>
    <cellStyle name="SAPBEXHLevel3X 2 4 3" xfId="6427" xr:uid="{8A9CB43A-1B17-489B-BDE8-40D6C1BBEB1F}"/>
    <cellStyle name="SAPBEXHLevel3X 2 4 4" xfId="9185" xr:uid="{853454F8-3A39-42F6-B2D2-1F4C8F08E13F}"/>
    <cellStyle name="SAPBEXHLevel3X 2 4 5" xfId="10638" xr:uid="{C6047194-F6D3-4F6C-9FE0-329DD95AA8C4}"/>
    <cellStyle name="SAPBEXHLevel3X 2 4 6" xfId="9831" xr:uid="{CACEEC39-3503-44E5-9FD8-D50EEB72C987}"/>
    <cellStyle name="SAPBEXHLevel3X 2 5" xfId="2174" xr:uid="{35259C08-F7A6-4BD0-99A7-3559654B3306}"/>
    <cellStyle name="SAPBEXHLevel3X 2 5 2" xfId="3485" xr:uid="{219F74ED-160D-4683-8D3B-5B5C83933B45}"/>
    <cellStyle name="SAPBEXHLevel3X 2 5 2 2" xfId="7726" xr:uid="{E85CEDE3-6312-4A37-82D3-2F31CFA98D87}"/>
    <cellStyle name="SAPBEXHLevel3X 2 5 2 3" xfId="11635" xr:uid="{33223521-789F-4277-BF5C-DC0B85EBD052}"/>
    <cellStyle name="SAPBEXHLevel3X 2 5 2 4" xfId="11876" xr:uid="{AFC2B5B4-BB8C-43B7-8F8F-956768B861BC}"/>
    <cellStyle name="SAPBEXHLevel3X 2 5 3" xfId="6428" xr:uid="{D61531D5-77AC-4D74-AF8D-975CD4C340E9}"/>
    <cellStyle name="SAPBEXHLevel3X 2 5 4" xfId="9186" xr:uid="{8ACD1528-F1BF-46BC-B382-9F4A5780E6EA}"/>
    <cellStyle name="SAPBEXHLevel3X 2 5 5" xfId="10637" xr:uid="{6A35496B-DCC1-4627-A6DB-CA809D3ACD8C}"/>
    <cellStyle name="SAPBEXHLevel3X 2 5 6" xfId="13096" xr:uid="{AF79C87D-FE6E-4866-82C4-9A3690DB8D32}"/>
    <cellStyle name="SAPBEXHLevel3X 2 6" xfId="2175" xr:uid="{57208930-90EB-4BB2-B7AD-AB5721A3008C}"/>
    <cellStyle name="SAPBEXHLevel3X 2 6 2" xfId="3486" xr:uid="{C8B4D31A-BCDA-49CF-8BFD-A5982BF33431}"/>
    <cellStyle name="SAPBEXHLevel3X 2 6 2 2" xfId="7727" xr:uid="{3C4A324E-5CBD-4E8C-AE91-971F240D2E4F}"/>
    <cellStyle name="SAPBEXHLevel3X 2 6 2 3" xfId="11636" xr:uid="{4FEDE1E1-7833-48C8-AECC-5C0510AFBF4F}"/>
    <cellStyle name="SAPBEXHLevel3X 2 6 2 4" xfId="11972" xr:uid="{DEC9B93E-B12C-424F-90C6-1FBD65125C74}"/>
    <cellStyle name="SAPBEXHLevel3X 2 6 3" xfId="6429" xr:uid="{63BBD7B0-EB8A-4FAE-BE25-82541B447D2A}"/>
    <cellStyle name="SAPBEXHLevel3X 2 6 4" xfId="9187" xr:uid="{78754B45-71BA-4AE1-AAEC-11DEB36381C3}"/>
    <cellStyle name="SAPBEXHLevel3X 2 6 5" xfId="10636" xr:uid="{E482EE1C-DCC2-4EC9-9CE2-B153F5479A17}"/>
    <cellStyle name="SAPBEXHLevel3X 2 6 6" xfId="9829" xr:uid="{470033A1-E646-4C03-A7D9-667CDAD73E0A}"/>
    <cellStyle name="SAPBEXHLevel3X 2 7" xfId="2176" xr:uid="{72D82080-E65C-4E7D-80C4-CB8D4BF9D5E4}"/>
    <cellStyle name="SAPBEXHLevel3X 2 7 2" xfId="3487" xr:uid="{6390261E-F5FB-4099-B090-B0D78938C608}"/>
    <cellStyle name="SAPBEXHLevel3X 2 7 2 2" xfId="7728" xr:uid="{0BC8C56D-D7D3-4736-A1F7-485A971231FC}"/>
    <cellStyle name="SAPBEXHLevel3X 2 7 2 3" xfId="11637" xr:uid="{5DAD2FCB-149F-4803-B643-ACC7D2A068F8}"/>
    <cellStyle name="SAPBEXHLevel3X 2 7 2 4" xfId="11973" xr:uid="{15D5028B-D2D4-4EBD-A37E-A6229BF7A977}"/>
    <cellStyle name="SAPBEXHLevel3X 2 7 3" xfId="6430" xr:uid="{F2A32A48-4D1A-4019-BEC9-109666C3197C}"/>
    <cellStyle name="SAPBEXHLevel3X 2 7 4" xfId="9188" xr:uid="{02F71FB7-3230-4108-923C-393B219AE761}"/>
    <cellStyle name="SAPBEXHLevel3X 2 7 5" xfId="10635" xr:uid="{CB90B376-04D5-4D0C-81F8-6E7E2D2EECF6}"/>
    <cellStyle name="SAPBEXHLevel3X 2 7 6" xfId="13095" xr:uid="{F91A68C9-29B3-428B-8F71-D82A9B09E8EB}"/>
    <cellStyle name="SAPBEXHLevel3X 2 8" xfId="2177" xr:uid="{BC1B284B-C568-41E4-A7CF-5221D81D8E97}"/>
    <cellStyle name="SAPBEXHLevel3X 2 8 2" xfId="3488" xr:uid="{0107FFFE-0D1E-4FF8-BE85-60232A99A8DC}"/>
    <cellStyle name="SAPBEXHLevel3X 2 8 2 2" xfId="7729" xr:uid="{17FAF7E0-4960-40C5-ABC3-81A0B73383F3}"/>
    <cellStyle name="SAPBEXHLevel3X 2 8 2 3" xfId="11638" xr:uid="{82C2A553-B14D-446D-8864-41181AE62FCE}"/>
    <cellStyle name="SAPBEXHLevel3X 2 8 2 4" xfId="11974" xr:uid="{66847ABB-CB56-445F-96C2-96ACB406B7F7}"/>
    <cellStyle name="SAPBEXHLevel3X 2 8 3" xfId="6431" xr:uid="{44CB8EB1-59CA-49BE-B0BD-850068E2C79E}"/>
    <cellStyle name="SAPBEXHLevel3X 2 8 4" xfId="9189" xr:uid="{1198638D-2190-49D9-BA44-96A70A899D0E}"/>
    <cellStyle name="SAPBEXHLevel3X 2 8 5" xfId="10634" xr:uid="{2400FF8E-1121-49E4-AD5F-A0E21E599BD2}"/>
    <cellStyle name="SAPBEXHLevel3X 2 8 6" xfId="9828" xr:uid="{3F27F43B-247C-4E69-847A-74E7D1B38495}"/>
    <cellStyle name="SAPBEXHLevel3X 2 9" xfId="2178" xr:uid="{4F5264ED-BE20-435E-80BB-3522CE7184E1}"/>
    <cellStyle name="SAPBEXHLevel3X 2 9 2" xfId="3489" xr:uid="{4E300ACE-6A32-45DB-B04D-C0C5F3F2BA63}"/>
    <cellStyle name="SAPBEXHLevel3X 2 9 2 2" xfId="7730" xr:uid="{EAA81A05-8948-4322-8F9E-2A5A1F3C32B6}"/>
    <cellStyle name="SAPBEXHLevel3X 2 9 2 3" xfId="11639" xr:uid="{21B95222-1FC3-4D3E-A652-6FD05B7528CB}"/>
    <cellStyle name="SAPBEXHLevel3X 2 9 2 4" xfId="11975" xr:uid="{CD736C56-5AE2-499F-B5BE-4FCC3B1EE5A3}"/>
    <cellStyle name="SAPBEXHLevel3X 2 9 3" xfId="6432" xr:uid="{76543889-7001-4DC5-8C35-B8E87BECFC9E}"/>
    <cellStyle name="SAPBEXHLevel3X 2 9 4" xfId="9190" xr:uid="{80DC3DA4-D6C5-408D-A243-793C1C835AA1}"/>
    <cellStyle name="SAPBEXHLevel3X 2 9 5" xfId="10633" xr:uid="{F7742FB4-A8F8-4C91-A525-8D128E0A0377}"/>
    <cellStyle name="SAPBEXHLevel3X 2 9 6" xfId="13094" xr:uid="{EE678FB1-5DC1-49CE-B52B-E3F7730CB572}"/>
    <cellStyle name="SAPBEXHLevel3X 20" xfId="2507" xr:uid="{BEE08DC0-1487-406B-9D86-19074F341FB3}"/>
    <cellStyle name="SAPBEXHLevel3X 20 2" xfId="6748" xr:uid="{5F9778E3-9D9A-405C-BACE-4177E3B11DB4}"/>
    <cellStyle name="SAPBEXHLevel3X 20 3" xfId="4930" xr:uid="{46906229-FE38-4201-91CC-3F3F09FD0D37}"/>
    <cellStyle name="SAPBEXHLevel3X 20 4" xfId="12815" xr:uid="{A2F6404B-124A-4C3C-9BB6-21DCAF532D31}"/>
    <cellStyle name="SAPBEXHLevel3X 21" xfId="4517" xr:uid="{72FA5AEB-2794-4648-833B-8687D0F144A6}"/>
    <cellStyle name="SAPBEXHLevel3X 22" xfId="5485" xr:uid="{9C886E34-97C6-4A41-979F-64F4A99DB1ED}"/>
    <cellStyle name="SAPBEXHLevel3X 23" xfId="10906" xr:uid="{280149D5-20D8-466E-A431-84DAA0A57D7B}"/>
    <cellStyle name="SAPBEXHLevel3X 24" xfId="13944" xr:uid="{D24656E9-8771-49CF-9B4F-CC83D489FDFC}"/>
    <cellStyle name="SAPBEXHLevel3X 3" xfId="197" xr:uid="{9C7EB9D0-C634-43B3-ACBE-647B445429A1}"/>
    <cellStyle name="SAPBEXHLevel3X 3 10" xfId="2179" xr:uid="{3024B29B-CC6B-4D53-A2D7-292296F3AE98}"/>
    <cellStyle name="SAPBEXHLevel3X 3 10 2" xfId="3490" xr:uid="{E57851A7-C12C-44F3-BD43-3656D70FF5DD}"/>
    <cellStyle name="SAPBEXHLevel3X 3 10 2 2" xfId="7731" xr:uid="{8A1F5565-B0D5-4FD1-B6B0-0ACC422B4C55}"/>
    <cellStyle name="SAPBEXHLevel3X 3 10 2 3" xfId="11640" xr:uid="{D96E1670-0463-46CC-8D12-6A3B811FF3C7}"/>
    <cellStyle name="SAPBEXHLevel3X 3 10 2 4" xfId="11976" xr:uid="{A31A2A02-F23B-4F6E-8264-8423E649CCE7}"/>
    <cellStyle name="SAPBEXHLevel3X 3 10 3" xfId="6433" xr:uid="{1AB43DE7-AB7A-45D2-AE33-5E9B68C44449}"/>
    <cellStyle name="SAPBEXHLevel3X 3 10 4" xfId="9191" xr:uid="{3DEC030D-5232-47DF-81DE-1E253EA2298A}"/>
    <cellStyle name="SAPBEXHLevel3X 3 10 5" xfId="10632" xr:uid="{C6BDDEF4-4975-47DE-B5AA-E66912A8A180}"/>
    <cellStyle name="SAPBEXHLevel3X 3 10 6" xfId="9826" xr:uid="{6F4F631D-0516-4ECF-916E-7880F86B0C6C}"/>
    <cellStyle name="SAPBEXHLevel3X 3 11" xfId="2180" xr:uid="{2E6289BD-CB8D-4A9E-B549-30F21665CB9C}"/>
    <cellStyle name="SAPBEXHLevel3X 3 11 2" xfId="3491" xr:uid="{803A7F93-0FDC-4A5F-AD45-24A2698504D3}"/>
    <cellStyle name="SAPBEXHLevel3X 3 11 2 2" xfId="7732" xr:uid="{5D94FB12-148F-46CF-AC53-6E8C7D23DC7E}"/>
    <cellStyle name="SAPBEXHLevel3X 3 11 2 3" xfId="11641" xr:uid="{FEE558B4-AFA5-4467-B534-1CF9604D5C15}"/>
    <cellStyle name="SAPBEXHLevel3X 3 11 2 4" xfId="11977" xr:uid="{5365BFBD-A4DC-4DBA-BE4F-8A8406D45340}"/>
    <cellStyle name="SAPBEXHLevel3X 3 11 3" xfId="6434" xr:uid="{A56C474F-2F32-44A0-BF44-6BCD252E2D66}"/>
    <cellStyle name="SAPBEXHLevel3X 3 11 4" xfId="9192" xr:uid="{0E89D6A3-DF63-4F7F-BBCA-5F8ADB3E7432}"/>
    <cellStyle name="SAPBEXHLevel3X 3 11 5" xfId="10631" xr:uid="{B6558556-DBF8-4FAF-ADC2-80EC60F8AC71}"/>
    <cellStyle name="SAPBEXHLevel3X 3 11 6" xfId="13093" xr:uid="{E9051106-10FB-41C5-8943-550917153373}"/>
    <cellStyle name="SAPBEXHLevel3X 3 12" xfId="2181" xr:uid="{285B0B1A-BA89-4033-9372-887EE14D9DB0}"/>
    <cellStyle name="SAPBEXHLevel3X 3 12 2" xfId="3492" xr:uid="{4D9D2B3A-1A27-48AF-A204-B822734D4CEB}"/>
    <cellStyle name="SAPBEXHLevel3X 3 12 2 2" xfId="7733" xr:uid="{D32C8027-41D9-4D2C-841D-FC80D16C5559}"/>
    <cellStyle name="SAPBEXHLevel3X 3 12 2 3" xfId="11642" xr:uid="{D9FA0EF2-39A5-432F-8533-C9BD4CC31268}"/>
    <cellStyle name="SAPBEXHLevel3X 3 12 2 4" xfId="11978" xr:uid="{02B223A5-8D2D-445B-8FC2-AC02F4152997}"/>
    <cellStyle name="SAPBEXHLevel3X 3 12 3" xfId="6435" xr:uid="{A5B1E3FF-C90A-4D1E-8CB1-45399BDFE737}"/>
    <cellStyle name="SAPBEXHLevel3X 3 12 4" xfId="9193" xr:uid="{695C236F-8AB7-4120-BAE3-EA8B7D6EE4B9}"/>
    <cellStyle name="SAPBEXHLevel3X 3 12 5" xfId="6596" xr:uid="{770105FA-15FA-4A8D-9674-079AA4CAC33C}"/>
    <cellStyle name="SAPBEXHLevel3X 3 12 6" xfId="9827" xr:uid="{5B646A15-4A42-4DAD-91D9-AE575F0658F8}"/>
    <cellStyle name="SAPBEXHLevel3X 3 13" xfId="2182" xr:uid="{B050CFBD-448B-4A98-99F0-438B0B74C019}"/>
    <cellStyle name="SAPBEXHLevel3X 3 13 2" xfId="3493" xr:uid="{FC8561B9-9A96-423C-852D-E214538B538C}"/>
    <cellStyle name="SAPBEXHLevel3X 3 13 2 2" xfId="7734" xr:uid="{C1F46770-A09F-46AF-965C-02B19DC4BA17}"/>
    <cellStyle name="SAPBEXHLevel3X 3 13 2 3" xfId="11643" xr:uid="{310C422B-63D2-4C51-87D5-2282E31E18B7}"/>
    <cellStyle name="SAPBEXHLevel3X 3 13 2 4" xfId="9365" xr:uid="{DEAE7432-0016-44A3-9902-9747302AB0CF}"/>
    <cellStyle name="SAPBEXHLevel3X 3 13 3" xfId="6436" xr:uid="{FC73DF0A-7B83-4B80-9D2E-E8667B4E8DD4}"/>
    <cellStyle name="SAPBEXHLevel3X 3 13 4" xfId="9194" xr:uid="{1118559E-4511-4EBB-987E-08E8B53389BA}"/>
    <cellStyle name="SAPBEXHLevel3X 3 13 5" xfId="10630" xr:uid="{565147CD-0E5D-486C-8050-2F5DEBD78903}"/>
    <cellStyle name="SAPBEXHLevel3X 3 13 6" xfId="13092" xr:uid="{87D8B771-D93E-457E-80A3-13AE8CAB2F45}"/>
    <cellStyle name="SAPBEXHLevel3X 3 14" xfId="2183" xr:uid="{02AB7E6A-B45B-4242-AF2B-7BEFFF6E87DC}"/>
    <cellStyle name="SAPBEXHLevel3X 3 14 2" xfId="3494" xr:uid="{A0207A07-804E-46E0-BD2D-EBED1EE3A7B8}"/>
    <cellStyle name="SAPBEXHLevel3X 3 14 2 2" xfId="7735" xr:uid="{8FF48ADF-04AB-48BD-AED2-911980A27A5D}"/>
    <cellStyle name="SAPBEXHLevel3X 3 14 2 3" xfId="11644" xr:uid="{31B98355-9876-4F35-B340-A7FD83897E45}"/>
    <cellStyle name="SAPBEXHLevel3X 3 14 2 4" xfId="11979" xr:uid="{C988122B-693A-4AFD-B88F-A82E870A88E2}"/>
    <cellStyle name="SAPBEXHLevel3X 3 14 3" xfId="6437" xr:uid="{78C46965-E03F-4AA7-9BDB-82AC85B06E87}"/>
    <cellStyle name="SAPBEXHLevel3X 3 14 4" xfId="9195" xr:uid="{A461A690-9284-4B9E-B3CC-32533FBEDB21}"/>
    <cellStyle name="SAPBEXHLevel3X 3 14 5" xfId="10629" xr:uid="{0B266ADD-14A0-421D-83AE-0C9F9DF64748}"/>
    <cellStyle name="SAPBEXHLevel3X 3 14 6" xfId="9824" xr:uid="{8360166C-7FBF-4C46-A6E6-A1DBAB5E886F}"/>
    <cellStyle name="SAPBEXHLevel3X 3 15" xfId="2184" xr:uid="{7B40C5F8-0654-44FC-9B54-C189BF3AAF3E}"/>
    <cellStyle name="SAPBEXHLevel3X 3 15 2" xfId="3495" xr:uid="{FBE7CDD7-1992-431D-9F1E-3E2F9D194C6D}"/>
    <cellStyle name="SAPBEXHLevel3X 3 15 2 2" xfId="7736" xr:uid="{04A058FE-C284-4C79-B77E-67DE75D660F8}"/>
    <cellStyle name="SAPBEXHLevel3X 3 15 2 3" xfId="11645" xr:uid="{B765EBFF-17E1-4141-B371-82C1115B9EF4}"/>
    <cellStyle name="SAPBEXHLevel3X 3 15 2 4" xfId="11980" xr:uid="{6D1DA426-BDAC-4431-8FAD-12E20104A320}"/>
    <cellStyle name="SAPBEXHLevel3X 3 15 3" xfId="6438" xr:uid="{9EDB8482-D2FB-4D3C-A91B-2D3B5102D05A}"/>
    <cellStyle name="SAPBEXHLevel3X 3 15 4" xfId="9196" xr:uid="{1DF4A5D1-3768-4F05-A70E-69A35DC2235B}"/>
    <cellStyle name="SAPBEXHLevel3X 3 15 5" xfId="10628" xr:uid="{5AB59EBC-5D7D-4B84-9C26-BA3101DA7DD7}"/>
    <cellStyle name="SAPBEXHLevel3X 3 15 6" xfId="9674" xr:uid="{9BEA2A6D-5632-419D-BF94-D57D43E56E33}"/>
    <cellStyle name="SAPBEXHLevel3X 3 16" xfId="3725" xr:uid="{AB10443B-239E-4DCC-A784-FEB5D95836CA}"/>
    <cellStyle name="SAPBEXHLevel3X 3 16 2" xfId="7966" xr:uid="{A6B7C73A-E8D4-428A-98DF-968D0834195F}"/>
    <cellStyle name="SAPBEXHLevel3X 3 16 3" xfId="11870" xr:uid="{DADC937F-14FE-49A1-A757-24CEE1AE8F09}"/>
    <cellStyle name="SAPBEXHLevel3X 3 16 4" xfId="13579" xr:uid="{CB594DFF-52E0-4EA2-9074-E2C60C6653BD}"/>
    <cellStyle name="SAPBEXHLevel3X 3 17" xfId="2509" xr:uid="{A5E2B4D8-7B71-4839-938D-943BF7FC0341}"/>
    <cellStyle name="SAPBEXHLevel3X 3 17 2" xfId="6750" xr:uid="{6D2BDF9B-21E9-4BF3-9D3F-C2402106B226}"/>
    <cellStyle name="SAPBEXHLevel3X 3 17 3" xfId="10458" xr:uid="{0AA00910-F82B-4384-B5D9-759BB01F43AF}"/>
    <cellStyle name="SAPBEXHLevel3X 3 17 4" xfId="10259" xr:uid="{16C64895-F9AD-46B9-B398-85FCC2613F92}"/>
    <cellStyle name="SAPBEXHLevel3X 3 18" xfId="4519" xr:uid="{99AC4E97-1189-43FB-B99B-7704DEE038AE}"/>
    <cellStyle name="SAPBEXHLevel3X 3 19" xfId="5483" xr:uid="{1FC1703D-CC29-4E37-9977-DBDA5F1FE925}"/>
    <cellStyle name="SAPBEXHLevel3X 3 2" xfId="2185" xr:uid="{1B063CB6-1E31-4B43-9D21-EA8A100EF9BE}"/>
    <cellStyle name="SAPBEXHLevel3X 3 2 2" xfId="3726" xr:uid="{D4303E9C-231F-4A16-8B2B-D6C61921F63E}"/>
    <cellStyle name="SAPBEXHLevel3X 3 2 2 2" xfId="7967" xr:uid="{1DB6E74F-9EE6-4C88-89AB-7EDD59EA2CA7}"/>
    <cellStyle name="SAPBEXHLevel3X 3 2 2 3" xfId="11871" xr:uid="{ABD2B286-62A1-45BC-B098-0F716CCB9C3A}"/>
    <cellStyle name="SAPBEXHLevel3X 3 2 2 4" xfId="13578" xr:uid="{AB21B7FE-D112-4486-934C-E743C8103EAB}"/>
    <cellStyle name="SAPBEXHLevel3X 3 2 3" xfId="3496" xr:uid="{7EFCB31E-C3F0-4814-B5AA-80540A3D6D4A}"/>
    <cellStyle name="SAPBEXHLevel3X 3 2 3 2" xfId="7737" xr:uid="{CF16E6F1-C107-4419-AE04-5F640D23C38C}"/>
    <cellStyle name="SAPBEXHLevel3X 3 2 3 3" xfId="11646" xr:uid="{02BC98EA-1DC5-4B21-9314-B63F465892F0}"/>
    <cellStyle name="SAPBEXHLevel3X 3 2 3 4" xfId="13775" xr:uid="{18EED7F9-08DC-4FAA-891F-7B88C2CC8DF6}"/>
    <cellStyle name="SAPBEXHLevel3X 3 2 4" xfId="6439" xr:uid="{F9C18927-F2E7-4034-B4FD-8D5C17DA643F}"/>
    <cellStyle name="SAPBEXHLevel3X 3 2 5" xfId="9197" xr:uid="{334AF2E4-102F-47BE-97F0-46BF6B5EB237}"/>
    <cellStyle name="SAPBEXHLevel3X 3 2 6" xfId="10627" xr:uid="{14CAA05D-7243-43CA-A5EE-F8C3A6710C76}"/>
    <cellStyle name="SAPBEXHLevel3X 3 2 7" xfId="9825" xr:uid="{721B8F29-E84A-4EBD-958D-91D63BFD4808}"/>
    <cellStyle name="SAPBEXHLevel3X 3 20" xfId="10439" xr:uid="{2E9B7F87-34D7-47D8-B1C2-BF91D84D5B75}"/>
    <cellStyle name="SAPBEXHLevel3X 3 21" xfId="12855" xr:uid="{7B58983A-E82F-478A-B945-1E25C4E34BC6}"/>
    <cellStyle name="SAPBEXHLevel3X 3 3" xfId="2186" xr:uid="{1ABF6D40-A0E7-43DD-B6A1-314E1F0F1534}"/>
    <cellStyle name="SAPBEXHLevel3X 3 3 2" xfId="3497" xr:uid="{2CBC2162-32AC-441D-8DB2-A095C901E250}"/>
    <cellStyle name="SAPBEXHLevel3X 3 3 2 2" xfId="7738" xr:uid="{5244232F-E9B7-41B9-824A-4EFE0BFB744E}"/>
    <cellStyle name="SAPBEXHLevel3X 3 3 2 3" xfId="11647" xr:uid="{618A1983-D6ED-4DED-AEA7-1608AFA2205D}"/>
    <cellStyle name="SAPBEXHLevel3X 3 3 2 4" xfId="13774" xr:uid="{BDD3048C-9008-4085-844E-6C457096781B}"/>
    <cellStyle name="SAPBEXHLevel3X 3 3 3" xfId="6440" xr:uid="{38A72DC6-090B-4ABD-9E87-A9CA84595292}"/>
    <cellStyle name="SAPBEXHLevel3X 3 3 4" xfId="9198" xr:uid="{9E1DA8D9-83F7-4BFA-AE8B-6F1E363B87F9}"/>
    <cellStyle name="SAPBEXHLevel3X 3 3 5" xfId="10626" xr:uid="{39941B5A-8018-4389-88B4-1FCA01E6F5CC}"/>
    <cellStyle name="SAPBEXHLevel3X 3 3 6" xfId="13091" xr:uid="{428024FF-9BEB-4989-89D4-4AE17A4F354C}"/>
    <cellStyle name="SAPBEXHLevel3X 3 4" xfId="2187" xr:uid="{303CA3A9-4E56-4D06-8966-1AF9AA619AB8}"/>
    <cellStyle name="SAPBEXHLevel3X 3 4 2" xfId="3498" xr:uid="{32C98BC3-6E3D-4797-A16C-E5ADAD4C3B3A}"/>
    <cellStyle name="SAPBEXHLevel3X 3 4 2 2" xfId="7739" xr:uid="{F86892B9-B64B-4D4E-A2FA-8C94F52F3F90}"/>
    <cellStyle name="SAPBEXHLevel3X 3 4 2 3" xfId="11648" xr:uid="{8F665D5D-E7EA-483F-BF9A-C761FC04A1A6}"/>
    <cellStyle name="SAPBEXHLevel3X 3 4 2 4" xfId="13773" xr:uid="{CB8ED48F-975F-4211-BEC9-A43227E34B32}"/>
    <cellStyle name="SAPBEXHLevel3X 3 4 3" xfId="6441" xr:uid="{8AC8676A-A314-4357-9A6B-4DC8FE404DF3}"/>
    <cellStyle name="SAPBEXHLevel3X 3 4 4" xfId="9199" xr:uid="{C898E78F-E16A-460E-B848-C52C9CBB3A7B}"/>
    <cellStyle name="SAPBEXHLevel3X 3 4 5" xfId="10625" xr:uid="{EAA8F86B-4DA3-4625-BEE9-6A1C09853D3C}"/>
    <cellStyle name="SAPBEXHLevel3X 3 4 6" xfId="9822" xr:uid="{12982A1F-9D44-42DF-833B-97CAC50D04BC}"/>
    <cellStyle name="SAPBEXHLevel3X 3 5" xfId="2188" xr:uid="{35C9E7AD-E53C-481D-B4D6-34073A0492AB}"/>
    <cellStyle name="SAPBEXHLevel3X 3 5 2" xfId="3499" xr:uid="{9709B8D6-2222-45F2-ACC9-C1265BB8897B}"/>
    <cellStyle name="SAPBEXHLevel3X 3 5 2 2" xfId="7740" xr:uid="{C4443858-1482-46B8-8B83-898292E57622}"/>
    <cellStyle name="SAPBEXHLevel3X 3 5 2 3" xfId="11649" xr:uid="{E0C1E748-779F-4E9F-8E94-77DB24BC9A5C}"/>
    <cellStyle name="SAPBEXHLevel3X 3 5 2 4" xfId="13772" xr:uid="{3C254D7A-35B7-4EFA-8BC8-BE47F32B2D81}"/>
    <cellStyle name="SAPBEXHLevel3X 3 5 3" xfId="6442" xr:uid="{25B4525B-FC04-4BE6-B2E6-22D7E81B3FE9}"/>
    <cellStyle name="SAPBEXHLevel3X 3 5 4" xfId="9200" xr:uid="{CE776272-2BD5-4506-8711-CFDED7707482}"/>
    <cellStyle name="SAPBEXHLevel3X 3 5 5" xfId="10624" xr:uid="{9C4D8BDC-29D8-44C8-815A-BA691428AB6E}"/>
    <cellStyle name="SAPBEXHLevel3X 3 5 6" xfId="13090" xr:uid="{2DCE55F3-E014-40B1-A264-DD169CA6A4AB}"/>
    <cellStyle name="SAPBEXHLevel3X 3 6" xfId="2189" xr:uid="{1285AA36-C0F5-4B0C-8F48-C62C0D2AC6F2}"/>
    <cellStyle name="SAPBEXHLevel3X 3 6 2" xfId="3500" xr:uid="{689C3424-6E28-459F-87D3-8725DD7F17F9}"/>
    <cellStyle name="SAPBEXHLevel3X 3 6 2 2" xfId="7741" xr:uid="{18BEBBFA-F7B1-438C-87F9-ED442E9A0FF6}"/>
    <cellStyle name="SAPBEXHLevel3X 3 6 2 3" xfId="11650" xr:uid="{996F3EC0-9A01-4A00-92DD-1B763927E16F}"/>
    <cellStyle name="SAPBEXHLevel3X 3 6 2 4" xfId="13771" xr:uid="{C86A85A6-D5AF-4351-8BD8-6EED22D38F36}"/>
    <cellStyle name="SAPBEXHLevel3X 3 6 3" xfId="6443" xr:uid="{6F84D16F-CEF0-41DD-87A7-77FB332ED9E4}"/>
    <cellStyle name="SAPBEXHLevel3X 3 6 4" xfId="9201" xr:uid="{260902A5-1C52-4249-BA8D-95653F9E1641}"/>
    <cellStyle name="SAPBEXHLevel3X 3 6 5" xfId="10623" xr:uid="{C6760B9B-F996-40B1-913F-9C580B6E40DF}"/>
    <cellStyle name="SAPBEXHLevel3X 3 6 6" xfId="13981" xr:uid="{5C7AD8BD-1EC9-41FC-AB9D-04F80A80D667}"/>
    <cellStyle name="SAPBEXHLevel3X 3 7" xfId="2190" xr:uid="{7BA92FEC-5D52-4669-BB22-E8AD1AA7F906}"/>
    <cellStyle name="SAPBEXHLevel3X 3 7 2" xfId="3501" xr:uid="{F0FE0D09-471F-4C3F-9EDC-A63D3372BACE}"/>
    <cellStyle name="SAPBEXHLevel3X 3 7 2 2" xfId="7742" xr:uid="{1BF09925-2BA2-4258-B003-84912169E5BD}"/>
    <cellStyle name="SAPBEXHLevel3X 3 7 2 3" xfId="11651" xr:uid="{C8E0F0E2-7CDE-4CD5-9B33-B70E4991AE69}"/>
    <cellStyle name="SAPBEXHLevel3X 3 7 2 4" xfId="13770" xr:uid="{C510ED1C-A3AF-46C5-86C0-5CF771C1CBFA}"/>
    <cellStyle name="SAPBEXHLevel3X 3 7 3" xfId="6444" xr:uid="{C3D338ED-6CFA-4E3D-BE6D-B4410D99409F}"/>
    <cellStyle name="SAPBEXHLevel3X 3 7 4" xfId="9202" xr:uid="{C51E5726-A356-49A2-8BA3-E59C140D7BE4}"/>
    <cellStyle name="SAPBEXHLevel3X 3 7 5" xfId="10622" xr:uid="{ED963980-D74C-4AD9-A298-7DBFB58BFC2E}"/>
    <cellStyle name="SAPBEXHLevel3X 3 7 6" xfId="13857" xr:uid="{C256FF1B-C53B-4DD0-A910-2361409B6A5B}"/>
    <cellStyle name="SAPBEXHLevel3X 3 8" xfId="2191" xr:uid="{964BE58F-AA49-48E2-9E52-0035111B3D3B}"/>
    <cellStyle name="SAPBEXHLevel3X 3 8 2" xfId="3502" xr:uid="{CAF450FA-65F0-49C9-B1EA-2ACE0E6E5F80}"/>
    <cellStyle name="SAPBEXHLevel3X 3 8 2 2" xfId="7743" xr:uid="{31966867-2B93-448D-9DB9-858C9D3B90C2}"/>
    <cellStyle name="SAPBEXHLevel3X 3 8 2 3" xfId="11652" xr:uid="{641CC1EA-4EF9-48EC-B431-B06BDB68C113}"/>
    <cellStyle name="SAPBEXHLevel3X 3 8 2 4" xfId="13769" xr:uid="{50CF69DB-4C5F-416A-8A37-F6265643F3AE}"/>
    <cellStyle name="SAPBEXHLevel3X 3 8 3" xfId="6445" xr:uid="{80AB1EC4-5177-4381-846F-EE17C8F57E52}"/>
    <cellStyle name="SAPBEXHLevel3X 3 8 4" xfId="9203" xr:uid="{901A2E51-5477-42DE-98F8-487E3CFDE637}"/>
    <cellStyle name="SAPBEXHLevel3X 3 8 5" xfId="10621" xr:uid="{C0FDDBEC-278E-4FC6-8FE0-4361D12A2A1A}"/>
    <cellStyle name="SAPBEXHLevel3X 3 8 6" xfId="9823" xr:uid="{5A8987EE-B969-4803-9F61-2949B097F581}"/>
    <cellStyle name="SAPBEXHLevel3X 3 9" xfId="2192" xr:uid="{094CB5CD-5507-471B-9DAA-5399038A2745}"/>
    <cellStyle name="SAPBEXHLevel3X 3 9 2" xfId="3503" xr:uid="{5CB20979-3046-4F83-9F23-8041A1222F19}"/>
    <cellStyle name="SAPBEXHLevel3X 3 9 2 2" xfId="7744" xr:uid="{74BEE2AF-15A7-4F0A-AAE5-1C8AD6552C97}"/>
    <cellStyle name="SAPBEXHLevel3X 3 9 2 3" xfId="11653" xr:uid="{14B2B01A-7B63-48E8-BA03-BD82630191AC}"/>
    <cellStyle name="SAPBEXHLevel3X 3 9 2 4" xfId="13768" xr:uid="{51FAD4B4-039E-4524-94D4-9A3173A900B3}"/>
    <cellStyle name="SAPBEXHLevel3X 3 9 3" xfId="6446" xr:uid="{D45101C4-73A0-413C-8B91-FAF26B9564A5}"/>
    <cellStyle name="SAPBEXHLevel3X 3 9 4" xfId="9204" xr:uid="{D4DD55F2-A88D-4D3B-AC94-E38A6D74B7A0}"/>
    <cellStyle name="SAPBEXHLevel3X 3 9 5" xfId="10620" xr:uid="{869F3406-8A1A-4B7F-851E-946311AB652B}"/>
    <cellStyle name="SAPBEXHLevel3X 3 9 6" xfId="13088" xr:uid="{DBAFFAFE-5D33-48D5-AC84-22F6B485A8D0}"/>
    <cellStyle name="SAPBEXHLevel3X 4" xfId="198" xr:uid="{83E1ED3F-37C7-43B8-A318-2D56B64B88C8}"/>
    <cellStyle name="SAPBEXHLevel3X 4 10" xfId="2193" xr:uid="{CF47B17D-A37F-43CF-84B2-97B8F653C678}"/>
    <cellStyle name="SAPBEXHLevel3X 4 10 2" xfId="3504" xr:uid="{2091AF1A-3D07-488F-B000-E35E7961AE91}"/>
    <cellStyle name="SAPBEXHLevel3X 4 10 2 2" xfId="7745" xr:uid="{483AD9DD-0D5E-4CF9-9F8B-D526EDA6620B}"/>
    <cellStyle name="SAPBEXHLevel3X 4 10 2 3" xfId="11654" xr:uid="{17B1B233-F62A-48D0-8D08-DBF6A24F6062}"/>
    <cellStyle name="SAPBEXHLevel3X 4 10 2 4" xfId="13767" xr:uid="{677AB49A-C5CE-48E2-A1D7-E10A82DBD756}"/>
    <cellStyle name="SAPBEXHLevel3X 4 10 3" xfId="6447" xr:uid="{AB48FA9A-E093-42D3-8F9E-2F62547CB5A2}"/>
    <cellStyle name="SAPBEXHLevel3X 4 10 4" xfId="9205" xr:uid="{C45BC424-52AE-4462-88CC-91C39F3E11E2}"/>
    <cellStyle name="SAPBEXHLevel3X 4 10 5" xfId="6597" xr:uid="{92BA8C7A-5EB3-4BCC-ABB5-C43D8A86C0A1}"/>
    <cellStyle name="SAPBEXHLevel3X 4 10 6" xfId="13980" xr:uid="{0B9BB7AA-7B98-444E-84C5-375E8D9407D7}"/>
    <cellStyle name="SAPBEXHLevel3X 4 11" xfId="2194" xr:uid="{C60997B4-E7B2-41C0-9268-B560587D5CE2}"/>
    <cellStyle name="SAPBEXHLevel3X 4 11 2" xfId="3505" xr:uid="{5B3ED0E7-D9F8-439D-9D95-16880EB6B862}"/>
    <cellStyle name="SAPBEXHLevel3X 4 11 2 2" xfId="7746" xr:uid="{17BCEA15-45FC-4036-8871-9799A55A2514}"/>
    <cellStyle name="SAPBEXHLevel3X 4 11 2 3" xfId="11655" xr:uid="{AC6D14C6-2C90-42DB-843B-D5AFD1C2C80C}"/>
    <cellStyle name="SAPBEXHLevel3X 4 11 2 4" xfId="13766" xr:uid="{56E3CAA4-F182-4B96-AF49-043D69D9A2DA}"/>
    <cellStyle name="SAPBEXHLevel3X 4 11 3" xfId="6448" xr:uid="{219628A4-E42F-4F60-A7B8-85D50CEC22B1}"/>
    <cellStyle name="SAPBEXHLevel3X 4 11 4" xfId="9206" xr:uid="{519BA04B-5004-47C2-9681-7DB8FF113535}"/>
    <cellStyle name="SAPBEXHLevel3X 4 11 5" xfId="10619" xr:uid="{D286D6FE-F089-4875-9A03-F74FDE7AE72A}"/>
    <cellStyle name="SAPBEXHLevel3X 4 11 6" xfId="13856" xr:uid="{FBB6EEA0-53EC-412D-95BA-8F927015536C}"/>
    <cellStyle name="SAPBEXHLevel3X 4 12" xfId="2195" xr:uid="{95675702-B2FC-49E5-AE40-E26E46FD377A}"/>
    <cellStyle name="SAPBEXHLevel3X 4 12 2" xfId="3506" xr:uid="{5605256F-F73F-4A36-9271-17F5262712B7}"/>
    <cellStyle name="SAPBEXHLevel3X 4 12 2 2" xfId="7747" xr:uid="{59538B9D-3F5B-48EE-802F-A4BEC2D772ED}"/>
    <cellStyle name="SAPBEXHLevel3X 4 12 2 3" xfId="11656" xr:uid="{7AAC4093-3918-40D7-9A0F-2AE69D5B59AF}"/>
    <cellStyle name="SAPBEXHLevel3X 4 12 2 4" xfId="13765" xr:uid="{E47F79C8-6AD8-4F2D-B833-63E48AC24764}"/>
    <cellStyle name="SAPBEXHLevel3X 4 12 3" xfId="6449" xr:uid="{42ABA44B-996B-460F-9EE3-07D31DB787E3}"/>
    <cellStyle name="SAPBEXHLevel3X 4 12 4" xfId="9207" xr:uid="{5D1FBDF2-7F71-4630-8C4A-DB8EF36762F9}"/>
    <cellStyle name="SAPBEXHLevel3X 4 12 5" xfId="10618" xr:uid="{0D17746A-B588-444B-AE5B-79D523A5ABA1}"/>
    <cellStyle name="SAPBEXHLevel3X 4 12 6" xfId="13089" xr:uid="{24F1A51C-61AF-47B3-976E-97B1F4FBA759}"/>
    <cellStyle name="SAPBEXHLevel3X 4 13" xfId="2196" xr:uid="{99F66136-A8B2-4D6D-A5AF-EBB562D9585A}"/>
    <cellStyle name="SAPBEXHLevel3X 4 13 2" xfId="3507" xr:uid="{B52D55C9-A46D-4AD9-979C-D199B7A16668}"/>
    <cellStyle name="SAPBEXHLevel3X 4 13 2 2" xfId="7748" xr:uid="{9A28FBF3-9858-40FB-AAF0-652695BC1345}"/>
    <cellStyle name="SAPBEXHLevel3X 4 13 2 3" xfId="11657" xr:uid="{4B1F21F4-9709-40A9-916C-6CBF44EB52CA}"/>
    <cellStyle name="SAPBEXHLevel3X 4 13 2 4" xfId="13764" xr:uid="{489E18D1-89C3-402C-8CF2-13A64ABBC59E}"/>
    <cellStyle name="SAPBEXHLevel3X 4 13 3" xfId="6450" xr:uid="{C829E728-BF32-4F02-B057-AF17F3AAA34B}"/>
    <cellStyle name="SAPBEXHLevel3X 4 13 4" xfId="9208" xr:uid="{52D6E028-2FCB-4BCC-AE01-B5544B9C44CE}"/>
    <cellStyle name="SAPBEXHLevel3X 4 13 5" xfId="10617" xr:uid="{82450F7E-816F-489A-8376-D0AEA8BFB4EB}"/>
    <cellStyle name="SAPBEXHLevel3X 4 13 6" xfId="9820" xr:uid="{4E43616B-B52B-426C-B38A-BC15D93326BB}"/>
    <cellStyle name="SAPBEXHLevel3X 4 14" xfId="2197" xr:uid="{06E5176E-A8A9-4DBE-9B91-0849BCB9E70C}"/>
    <cellStyle name="SAPBEXHLevel3X 4 14 2" xfId="3508" xr:uid="{FFCC541D-8E53-49C9-A0A7-FDBD91C16A68}"/>
    <cellStyle name="SAPBEXHLevel3X 4 14 2 2" xfId="7749" xr:uid="{22821354-194F-4BC3-899F-5AF16A668600}"/>
    <cellStyle name="SAPBEXHLevel3X 4 14 2 3" xfId="11658" xr:uid="{8142E7A8-C8B1-4985-8D56-37C993BC876C}"/>
    <cellStyle name="SAPBEXHLevel3X 4 14 2 4" xfId="13763" xr:uid="{447EB653-071C-4E3B-9FBA-F080F1335ECC}"/>
    <cellStyle name="SAPBEXHLevel3X 4 14 3" xfId="6451" xr:uid="{C4E90705-8221-4CD6-BC6A-39466920C659}"/>
    <cellStyle name="SAPBEXHLevel3X 4 14 4" xfId="9209" xr:uid="{F88F4CBD-F915-4116-BA08-B3747B327861}"/>
    <cellStyle name="SAPBEXHLevel3X 4 14 5" xfId="10616" xr:uid="{83010E61-550D-4B33-ADEF-BD213163FEFC}"/>
    <cellStyle name="SAPBEXHLevel3X 4 14 6" xfId="9821" xr:uid="{188A2135-82CC-466E-BDD1-DE95C232DB9F}"/>
    <cellStyle name="SAPBEXHLevel3X 4 15" xfId="2198" xr:uid="{9277865F-49BC-4BC1-A27D-7A822DBC5302}"/>
    <cellStyle name="SAPBEXHLevel3X 4 15 2" xfId="3509" xr:uid="{ACB40199-95B9-4644-89CE-F844F210A66A}"/>
    <cellStyle name="SAPBEXHLevel3X 4 15 2 2" xfId="7750" xr:uid="{A50ED965-1425-41A4-85DA-DD26C4FE6CB3}"/>
    <cellStyle name="SAPBEXHLevel3X 4 15 2 3" xfId="11659" xr:uid="{292666E2-D284-4AC1-83A1-12ED90335D41}"/>
    <cellStyle name="SAPBEXHLevel3X 4 15 2 4" xfId="13762" xr:uid="{426880F0-8A96-4B24-AB66-9D3EF93CC6AB}"/>
    <cellStyle name="SAPBEXHLevel3X 4 15 3" xfId="6452" xr:uid="{0DB1C679-F175-4E99-A0C4-B59A12AEF3C8}"/>
    <cellStyle name="SAPBEXHLevel3X 4 15 4" xfId="9210" xr:uid="{E0C5B08C-1553-439A-84E8-0DB7086E7B02}"/>
    <cellStyle name="SAPBEXHLevel3X 4 15 5" xfId="10615" xr:uid="{7D6C0046-F895-4187-B51E-05EEB9D6BC85}"/>
    <cellStyle name="SAPBEXHLevel3X 4 15 6" xfId="13086" xr:uid="{C7D2CD97-57AA-48B8-8E9D-9AA82778DBAB}"/>
    <cellStyle name="SAPBEXHLevel3X 4 16" xfId="3727" xr:uid="{D8873DB1-C6B5-4A45-9530-2D4E5FC4781B}"/>
    <cellStyle name="SAPBEXHLevel3X 4 16 2" xfId="7968" xr:uid="{15A0D10D-C5FE-4736-8A6E-68E2BE46CE84}"/>
    <cellStyle name="SAPBEXHLevel3X 4 16 3" xfId="11872" xr:uid="{779E78D2-1179-4DBD-8E50-1FC1FEC99DC4}"/>
    <cellStyle name="SAPBEXHLevel3X 4 16 4" xfId="13577" xr:uid="{C05E6E12-6A36-4078-B36A-0D5C5D99A43C}"/>
    <cellStyle name="SAPBEXHLevel3X 4 17" xfId="2510" xr:uid="{158019C0-B531-40F6-8804-A92861D3315C}"/>
    <cellStyle name="SAPBEXHLevel3X 4 17 2" xfId="6751" xr:uid="{E1FA52B1-A46F-4776-A807-0AEE3F9CAB2A}"/>
    <cellStyle name="SAPBEXHLevel3X 4 17 3" xfId="4931" xr:uid="{426AECD2-5BB0-4BCC-83E7-338D88107BCB}"/>
    <cellStyle name="SAPBEXHLevel3X 4 17 4" xfId="13008" xr:uid="{0338D12C-FB57-4F06-93E3-092E9477F127}"/>
    <cellStyle name="SAPBEXHLevel3X 4 18" xfId="4520" xr:uid="{57ECC6B7-C698-4526-9379-6B41AB954BD8}"/>
    <cellStyle name="SAPBEXHLevel3X 4 19" xfId="5482" xr:uid="{44D31EFE-FD8F-495C-AF63-50E455E57963}"/>
    <cellStyle name="SAPBEXHLevel3X 4 2" xfId="2199" xr:uid="{4E2910F4-1997-470E-8D5C-7D042A494D3E}"/>
    <cellStyle name="SAPBEXHLevel3X 4 2 2" xfId="4219" xr:uid="{485D66F6-8DCF-481A-B92E-7AE62A1036C7}"/>
    <cellStyle name="SAPBEXHLevel3X 4 2 2 2" xfId="8454" xr:uid="{D077C236-8109-49D8-9B19-D9596B89F855}"/>
    <cellStyle name="SAPBEXHLevel3X 4 2 2 3" xfId="12328" xr:uid="{3EF52CCE-9EF0-462C-A954-346241A41F36}"/>
    <cellStyle name="SAPBEXHLevel3X 4 2 2 4" xfId="12044" xr:uid="{67F97136-16CC-4510-8C07-897F2227AA62}"/>
    <cellStyle name="SAPBEXHLevel3X 4 2 3" xfId="3510" xr:uid="{0F0AB2DB-D069-4B2E-B59E-BFB10F28A898}"/>
    <cellStyle name="SAPBEXHLevel3X 4 2 3 2" xfId="7751" xr:uid="{FD7F608A-462B-4AC3-8F8F-6A6690A7FA7B}"/>
    <cellStyle name="SAPBEXHLevel3X 4 2 3 3" xfId="11660" xr:uid="{4DAA58F4-ECB4-4697-AB24-B9EFAC8ADBC8}"/>
    <cellStyle name="SAPBEXHLevel3X 4 2 3 4" xfId="13761" xr:uid="{84EEE466-CA16-4E43-9C61-52036BE25F76}"/>
    <cellStyle name="SAPBEXHLevel3X 4 2 4" xfId="6453" xr:uid="{3778B5DF-0A8A-4D63-BEB6-F3ABA6B2C243}"/>
    <cellStyle name="SAPBEXHLevel3X 4 2 5" xfId="9211" xr:uid="{BA6B5CA1-B989-43A6-8F45-6BFBB5E74AE2}"/>
    <cellStyle name="SAPBEXHLevel3X 4 2 6" xfId="10614" xr:uid="{4BEEFCC3-1916-4B5D-BDAE-AA2B562E531B}"/>
    <cellStyle name="SAPBEXHLevel3X 4 2 7" xfId="13979" xr:uid="{BF945EB5-8545-4E31-A659-345CC62772A5}"/>
    <cellStyle name="SAPBEXHLevel3X 4 20" xfId="10905" xr:uid="{D82CCA57-BD04-4605-B7CB-AE2CD0027809}"/>
    <cellStyle name="SAPBEXHLevel3X 4 21" xfId="13552" xr:uid="{0C9D6168-2CD4-43A3-844B-23D94C28497B}"/>
    <cellStyle name="SAPBEXHLevel3X 4 3" xfId="2200" xr:uid="{1E9250D5-791D-4C57-8420-AF46D1ED5F56}"/>
    <cellStyle name="SAPBEXHLevel3X 4 3 2" xfId="3511" xr:uid="{4D84D7D7-0CCB-417E-B362-D75F1FB4D231}"/>
    <cellStyle name="SAPBEXHLevel3X 4 3 2 2" xfId="7752" xr:uid="{CA9A42F2-398B-4024-83A7-1B64B7C14635}"/>
    <cellStyle name="SAPBEXHLevel3X 4 3 2 3" xfId="11661" xr:uid="{C8C77155-381A-4B7C-A702-1951DB811090}"/>
    <cellStyle name="SAPBEXHLevel3X 4 3 2 4" xfId="13760" xr:uid="{E7B81874-A78D-4F24-95B9-EA1D31CE9EEC}"/>
    <cellStyle name="SAPBEXHLevel3X 4 3 3" xfId="6454" xr:uid="{AE58FA95-2F05-4B26-AB68-47DB9E12B0BF}"/>
    <cellStyle name="SAPBEXHLevel3X 4 3 4" xfId="9212" xr:uid="{2C5588A3-BA83-40F0-B343-D5E975334922}"/>
    <cellStyle name="SAPBEXHLevel3X 4 3 5" xfId="10613" xr:uid="{06F35C1D-B301-4127-830C-18F35B20FE3F}"/>
    <cellStyle name="SAPBEXHLevel3X 4 3 6" xfId="13855" xr:uid="{2DB217EF-A069-4B02-84A2-3AA400AD40A0}"/>
    <cellStyle name="SAPBEXHLevel3X 4 4" xfId="2201" xr:uid="{AD93CC84-7B0E-4245-84DC-02F8C9ABE9C3}"/>
    <cellStyle name="SAPBEXHLevel3X 4 4 2" xfId="3512" xr:uid="{7FA00A2F-776F-48AB-A6D6-F77DC4C5FD50}"/>
    <cellStyle name="SAPBEXHLevel3X 4 4 2 2" xfId="7753" xr:uid="{47A0E9E0-791E-4378-AFC7-BE73BA6BB58D}"/>
    <cellStyle name="SAPBEXHLevel3X 4 4 2 3" xfId="11662" xr:uid="{093ABF1D-87D2-4193-8D6A-E876549E86D2}"/>
    <cellStyle name="SAPBEXHLevel3X 4 4 2 4" xfId="13759" xr:uid="{41EFA093-9145-4B75-ABD7-4B943FC7F190}"/>
    <cellStyle name="SAPBEXHLevel3X 4 4 3" xfId="6455" xr:uid="{58ED6B5C-E5AB-4A4B-B1C0-D227022E2E6F}"/>
    <cellStyle name="SAPBEXHLevel3X 4 4 4" xfId="9213" xr:uid="{70195B91-D877-434D-BF3B-A489D95202CF}"/>
    <cellStyle name="SAPBEXHLevel3X 4 4 5" xfId="10612" xr:uid="{D70FC4B7-8613-4E05-AA67-3837C81DAE9A}"/>
    <cellStyle name="SAPBEXHLevel3X 4 4 6" xfId="13087" xr:uid="{70C826C4-803D-400F-9273-FECD268D392D}"/>
    <cellStyle name="SAPBEXHLevel3X 4 5" xfId="2202" xr:uid="{C1C6E97E-B488-47DC-A185-C21DAD2C1A99}"/>
    <cellStyle name="SAPBEXHLevel3X 4 5 2" xfId="3513" xr:uid="{5CF7CAC9-3353-42D7-9EDF-97A0E86ABF3D}"/>
    <cellStyle name="SAPBEXHLevel3X 4 5 2 2" xfId="7754" xr:uid="{01E38C45-AC5C-4035-91F4-C69B08EC8902}"/>
    <cellStyle name="SAPBEXHLevel3X 4 5 2 3" xfId="11663" xr:uid="{61224B89-8616-4403-8FD9-12C1D168EC53}"/>
    <cellStyle name="SAPBEXHLevel3X 4 5 2 4" xfId="12376" xr:uid="{E1B6D8CC-EE41-48FA-820B-D2A6AA35D62F}"/>
    <cellStyle name="SAPBEXHLevel3X 4 5 3" xfId="6456" xr:uid="{CBB06516-E6E7-4C28-9CB5-94351EFFD9DB}"/>
    <cellStyle name="SAPBEXHLevel3X 4 5 4" xfId="9214" xr:uid="{AF63765A-A22C-410B-AA6A-65110CC85CC7}"/>
    <cellStyle name="SAPBEXHLevel3X 4 5 5" xfId="10611" xr:uid="{A002A8E5-51F7-477E-871D-A94FB08BF989}"/>
    <cellStyle name="SAPBEXHLevel3X 4 5 6" xfId="9818" xr:uid="{8F574818-DB49-4EE6-BA99-559B75C53C27}"/>
    <cellStyle name="SAPBEXHLevel3X 4 6" xfId="2203" xr:uid="{AD763EE2-D9FD-4194-9D0D-027538546F13}"/>
    <cellStyle name="SAPBEXHLevel3X 4 6 2" xfId="3514" xr:uid="{C3DA2565-7C16-4D6E-830B-43AEF158E307}"/>
    <cellStyle name="SAPBEXHLevel3X 4 6 2 2" xfId="7755" xr:uid="{5CE106AA-8441-48AC-8C87-5E104B311836}"/>
    <cellStyle name="SAPBEXHLevel3X 4 6 2 3" xfId="11664" xr:uid="{2BA059F6-CE3A-4B3C-AA02-6450724FDF6D}"/>
    <cellStyle name="SAPBEXHLevel3X 4 6 2 4" xfId="13758" xr:uid="{F5C77AE0-3374-4406-AAFC-B17574163E6C}"/>
    <cellStyle name="SAPBEXHLevel3X 4 6 3" xfId="6457" xr:uid="{05F0AC4E-B14E-46C3-A3ED-8363D768E964}"/>
    <cellStyle name="SAPBEXHLevel3X 4 6 4" xfId="9215" xr:uid="{358CCA97-B59D-4CA3-A082-36649D0BE069}"/>
    <cellStyle name="SAPBEXHLevel3X 4 6 5" xfId="10610" xr:uid="{C4691C36-B1AE-425A-B84F-881C7E0FB9EC}"/>
    <cellStyle name="SAPBEXHLevel3X 4 6 6" xfId="9819" xr:uid="{334FAB73-6188-4BD5-BFCB-3530B5C7A3C8}"/>
    <cellStyle name="SAPBEXHLevel3X 4 7" xfId="2204" xr:uid="{963DCF31-CE31-49B5-9798-724CBCD0293C}"/>
    <cellStyle name="SAPBEXHLevel3X 4 7 2" xfId="3515" xr:uid="{02B2AA12-403A-489C-9F78-7141267B4D35}"/>
    <cellStyle name="SAPBEXHLevel3X 4 7 2 2" xfId="7756" xr:uid="{AFED9920-B54E-4BE1-A1DF-6F3E9ABD6B15}"/>
    <cellStyle name="SAPBEXHLevel3X 4 7 2 3" xfId="11665" xr:uid="{ED22BC21-72A9-4674-B88B-DC56015127F9}"/>
    <cellStyle name="SAPBEXHLevel3X 4 7 2 4" xfId="13757" xr:uid="{4AAF61FC-12DF-427B-A477-2389FF1D2F8A}"/>
    <cellStyle name="SAPBEXHLevel3X 4 7 3" xfId="6458" xr:uid="{6E56E4C6-28C3-482F-B5CB-F7C2D2B318C3}"/>
    <cellStyle name="SAPBEXHLevel3X 4 7 4" xfId="9216" xr:uid="{E7D0CC55-80E2-4456-A27B-9D55C6D473B3}"/>
    <cellStyle name="SAPBEXHLevel3X 4 7 5" xfId="6598" xr:uid="{9849DB68-3666-4E1F-9F64-89C53347F8CA}"/>
    <cellStyle name="SAPBEXHLevel3X 4 7 6" xfId="13084" xr:uid="{EDEED8BA-36F1-41E7-9A94-DFE5E9383C2B}"/>
    <cellStyle name="SAPBEXHLevel3X 4 8" xfId="2205" xr:uid="{2E154234-967F-480C-8736-04146181C5E3}"/>
    <cellStyle name="SAPBEXHLevel3X 4 8 2" xfId="3516" xr:uid="{AB6D2C78-8BAD-4391-9134-0BD0786A63EA}"/>
    <cellStyle name="SAPBEXHLevel3X 4 8 2 2" xfId="7757" xr:uid="{B12CF60D-0573-4690-BEBB-BC9C66D48DC4}"/>
    <cellStyle name="SAPBEXHLevel3X 4 8 2 3" xfId="11666" xr:uid="{51B0F825-FE83-4C7E-9C2A-27A776C27C03}"/>
    <cellStyle name="SAPBEXHLevel3X 4 8 2 4" xfId="13756" xr:uid="{C26DC5F4-96BA-4183-B821-133A1E3AA169}"/>
    <cellStyle name="SAPBEXHLevel3X 4 8 3" xfId="6459" xr:uid="{4AD098EF-D8B3-420F-B6A2-4F1E708B5563}"/>
    <cellStyle name="SAPBEXHLevel3X 4 8 4" xfId="9217" xr:uid="{031DD9BD-5F63-44FF-90A9-5A7786B0CE82}"/>
    <cellStyle name="SAPBEXHLevel3X 4 8 5" xfId="10609" xr:uid="{AF186739-1257-4AFE-83D4-088AEC4F319E}"/>
    <cellStyle name="SAPBEXHLevel3X 4 8 6" xfId="13978" xr:uid="{DF3878EA-314D-4CB5-87EA-9BBBC3466956}"/>
    <cellStyle name="SAPBEXHLevel3X 4 9" xfId="2206" xr:uid="{7A2935A0-313F-4A4B-88D3-049848F1EDAA}"/>
    <cellStyle name="SAPBEXHLevel3X 4 9 2" xfId="3517" xr:uid="{3153A4D9-A860-4115-9959-7E6152FFD89B}"/>
    <cellStyle name="SAPBEXHLevel3X 4 9 2 2" xfId="7758" xr:uid="{21761B79-0C89-41BA-B044-E1F953B54B07}"/>
    <cellStyle name="SAPBEXHLevel3X 4 9 2 3" xfId="11667" xr:uid="{56C72926-5A65-47E2-A085-76FE4C58E3BD}"/>
    <cellStyle name="SAPBEXHLevel3X 4 9 2 4" xfId="13755" xr:uid="{12F5A480-3C5F-41E3-B4CD-5E13D234B2AA}"/>
    <cellStyle name="SAPBEXHLevel3X 4 9 3" xfId="6460" xr:uid="{9C28748C-6762-4315-8FCD-E11453E04CF6}"/>
    <cellStyle name="SAPBEXHLevel3X 4 9 4" xfId="9218" xr:uid="{9DB64015-2703-4474-A79A-7E72A1EA81F7}"/>
    <cellStyle name="SAPBEXHLevel3X 4 9 5" xfId="10608" xr:uid="{C332823F-9554-4A30-B1AB-BC77A9290DF4}"/>
    <cellStyle name="SAPBEXHLevel3X 4 9 6" xfId="13854" xr:uid="{99C1C7D3-7F27-4F75-B151-AB56B8FEA1C5}"/>
    <cellStyle name="SAPBEXHLevel3X 5" xfId="199" xr:uid="{06928D18-ECC2-44F0-ADB3-83AA894A1CDA}"/>
    <cellStyle name="SAPBEXHLevel3X 5 10" xfId="2207" xr:uid="{69F473D5-CA39-4198-BFA7-ADE4B7D1565C}"/>
    <cellStyle name="SAPBEXHLevel3X 5 10 2" xfId="3518" xr:uid="{FDD6ED4C-8D13-4D00-8922-7A94E178573E}"/>
    <cellStyle name="SAPBEXHLevel3X 5 10 2 2" xfId="7759" xr:uid="{BCA0C7C1-EC15-4F6F-AACB-0F58C5DBD500}"/>
    <cellStyle name="SAPBEXHLevel3X 5 10 2 3" xfId="11668" xr:uid="{74B1CC8E-88F8-4B2F-8F82-43D043C8BBEC}"/>
    <cellStyle name="SAPBEXHLevel3X 5 10 2 4" xfId="13754" xr:uid="{4128E515-7341-44C5-BF38-5AA6217804DA}"/>
    <cellStyle name="SAPBEXHLevel3X 5 10 3" xfId="6461" xr:uid="{53AC02AF-F4A1-4ACF-BB68-0B0FA8A755E2}"/>
    <cellStyle name="SAPBEXHLevel3X 5 10 4" xfId="9219" xr:uid="{C68147FA-CD1C-4FB4-AD0C-DA20C2A63363}"/>
    <cellStyle name="SAPBEXHLevel3X 5 10 5" xfId="10607" xr:uid="{7488250F-436F-4597-AEAF-2B2177B7B711}"/>
    <cellStyle name="SAPBEXHLevel3X 5 10 6" xfId="13085" xr:uid="{76FD7E57-0DA0-4C25-94D9-79F1E87A563B}"/>
    <cellStyle name="SAPBEXHLevel3X 5 11" xfId="2208" xr:uid="{7FC453C5-8EC5-49A5-81B8-48554AA8E653}"/>
    <cellStyle name="SAPBEXHLevel3X 5 11 2" xfId="3519" xr:uid="{ACC99CA7-DB6D-435F-9EDA-50775B85D858}"/>
    <cellStyle name="SAPBEXHLevel3X 5 11 2 2" xfId="7760" xr:uid="{BC9F15FE-A746-4C9A-8572-4DF13C6FC9D5}"/>
    <cellStyle name="SAPBEXHLevel3X 5 11 2 3" xfId="11669" xr:uid="{2D99C907-8D48-493A-BA65-398C2867EEDD}"/>
    <cellStyle name="SAPBEXHLevel3X 5 11 2 4" xfId="13753" xr:uid="{AB84AA37-7485-4897-B24C-BD0CB8925836}"/>
    <cellStyle name="SAPBEXHLevel3X 5 11 3" xfId="6462" xr:uid="{4C243DDC-ACCA-43E7-AF64-3A7565F4AD0D}"/>
    <cellStyle name="SAPBEXHLevel3X 5 11 4" xfId="9220" xr:uid="{267D90F8-3659-4C72-BE85-ADA38F100DBB}"/>
    <cellStyle name="SAPBEXHLevel3X 5 11 5" xfId="10606" xr:uid="{A71F01A6-CAC8-49AD-AA55-7941256E263D}"/>
    <cellStyle name="SAPBEXHLevel3X 5 11 6" xfId="9816" xr:uid="{3A01532F-1C60-43C2-9BAE-FA7704B7F33F}"/>
    <cellStyle name="SAPBEXHLevel3X 5 12" xfId="2209" xr:uid="{4F084DEE-54C0-453B-BF44-93D9184DCE1A}"/>
    <cellStyle name="SAPBEXHLevel3X 5 12 2" xfId="3520" xr:uid="{115BD9D8-3E3F-473A-9F82-044843BA4357}"/>
    <cellStyle name="SAPBEXHLevel3X 5 12 2 2" xfId="7761" xr:uid="{EE6B0E81-9FC2-4C53-B5BB-AFA6405F5060}"/>
    <cellStyle name="SAPBEXHLevel3X 5 12 2 3" xfId="11670" xr:uid="{5AD61233-0F5C-42A7-9C5C-C252D3767561}"/>
    <cellStyle name="SAPBEXHLevel3X 5 12 2 4" xfId="13752" xr:uid="{5DE0244D-DB91-4ADA-8D6B-6E8BBE7D2DDC}"/>
    <cellStyle name="SAPBEXHLevel3X 5 12 3" xfId="6463" xr:uid="{41981023-A3B1-41C6-B3A5-9CDC1C544240}"/>
    <cellStyle name="SAPBEXHLevel3X 5 12 4" xfId="9221" xr:uid="{6479A76E-6CEB-4A99-A286-FE2267960A13}"/>
    <cellStyle name="SAPBEXHLevel3X 5 12 5" xfId="10605" xr:uid="{0E3854D4-72A5-449D-8A4F-9A65C9A7ADB7}"/>
    <cellStyle name="SAPBEXHLevel3X 5 12 6" xfId="9817" xr:uid="{43E54C10-CEE7-44ED-98C7-2F04419E4B7B}"/>
    <cellStyle name="SAPBEXHLevel3X 5 13" xfId="2210" xr:uid="{C56E248E-7056-46D5-8912-6A503C432286}"/>
    <cellStyle name="SAPBEXHLevel3X 5 13 2" xfId="3521" xr:uid="{40FDD018-85A5-4CA6-9008-E054557C97EF}"/>
    <cellStyle name="SAPBEXHLevel3X 5 13 2 2" xfId="7762" xr:uid="{5F29E910-3041-4A90-A0C4-1D9DD64162D3}"/>
    <cellStyle name="SAPBEXHLevel3X 5 13 2 3" xfId="11671" xr:uid="{697FC27F-3D39-46D2-95F4-D4D17F9145B8}"/>
    <cellStyle name="SAPBEXHLevel3X 5 13 2 4" xfId="13751" xr:uid="{DFB541DE-A18A-4324-B2DE-58823389A1DE}"/>
    <cellStyle name="SAPBEXHLevel3X 5 13 3" xfId="6464" xr:uid="{B4778DD8-07A1-424B-8A93-35DC4D92C25E}"/>
    <cellStyle name="SAPBEXHLevel3X 5 13 4" xfId="9222" xr:uid="{C5F6BF1A-2FA8-47F3-9AC9-A24A0BD681F2}"/>
    <cellStyle name="SAPBEXHLevel3X 5 13 5" xfId="10604" xr:uid="{3131DF5C-F1CF-4EE7-8394-A5CE9B565650}"/>
    <cellStyle name="SAPBEXHLevel3X 5 13 6" xfId="13082" xr:uid="{E4D8A013-D7B5-4A06-B7D3-FD518A7AB009}"/>
    <cellStyle name="SAPBEXHLevel3X 5 14" xfId="2211" xr:uid="{96B79B41-E668-44EC-B41A-2A354558114E}"/>
    <cellStyle name="SAPBEXHLevel3X 5 14 2" xfId="3522" xr:uid="{B9134460-992E-43F5-87C7-D89A5C31BDEA}"/>
    <cellStyle name="SAPBEXHLevel3X 5 14 2 2" xfId="7763" xr:uid="{3E15BFF4-8706-4585-80B1-AD9706D2089F}"/>
    <cellStyle name="SAPBEXHLevel3X 5 14 2 3" xfId="11672" xr:uid="{94C6F53D-8FFD-417A-A1AE-8AB338D1D21B}"/>
    <cellStyle name="SAPBEXHLevel3X 5 14 2 4" xfId="13750" xr:uid="{6BFFBACE-BF77-4F90-BE4F-970F177BCBC5}"/>
    <cellStyle name="SAPBEXHLevel3X 5 14 3" xfId="6465" xr:uid="{B4AAD1DB-BD2C-4C92-833D-DA0BD29B509D}"/>
    <cellStyle name="SAPBEXHLevel3X 5 14 4" xfId="9223" xr:uid="{F6414501-2E1E-43D9-92CA-F4D6D902C99D}"/>
    <cellStyle name="SAPBEXHLevel3X 5 14 5" xfId="10603" xr:uid="{4DB4266A-FF07-4B88-9D01-FD3807752E8F}"/>
    <cellStyle name="SAPBEXHLevel3X 5 14 6" xfId="13853" xr:uid="{4AFA363E-342B-4AF4-ABDE-25B49D490992}"/>
    <cellStyle name="SAPBEXHLevel3X 5 15" xfId="2212" xr:uid="{944760B0-77D9-43C4-830A-1C8C90D574A8}"/>
    <cellStyle name="SAPBEXHLevel3X 5 15 2" xfId="3523" xr:uid="{150BAE76-ED07-4308-8FD5-B35DFADE4228}"/>
    <cellStyle name="SAPBEXHLevel3X 5 15 2 2" xfId="7764" xr:uid="{986079D1-ADCA-4903-BC60-FDBC98EE08BF}"/>
    <cellStyle name="SAPBEXHLevel3X 5 15 2 3" xfId="11673" xr:uid="{4428224F-2C0A-4143-8DA3-2F090A43B9E5}"/>
    <cellStyle name="SAPBEXHLevel3X 5 15 2 4" xfId="13749" xr:uid="{FFC40D77-62BF-4CDF-9641-220AB47B4B35}"/>
    <cellStyle name="SAPBEXHLevel3X 5 15 3" xfId="6466" xr:uid="{F6254C93-A258-434F-B608-CDE6627629BC}"/>
    <cellStyle name="SAPBEXHLevel3X 5 15 4" xfId="9224" xr:uid="{3E80B107-A34C-4B87-BC6B-6BF8B5C08554}"/>
    <cellStyle name="SAPBEXHLevel3X 5 15 5" xfId="10602" xr:uid="{CE4366EE-7C1F-42C3-9B34-BE3D4752BF83}"/>
    <cellStyle name="SAPBEXHLevel3X 5 15 6" xfId="13083" xr:uid="{732863DE-E7B7-47BF-8911-839B40725B15}"/>
    <cellStyle name="SAPBEXHLevel3X 5 16" xfId="4220" xr:uid="{0928871E-D3BE-4198-9611-E4503006D1EA}"/>
    <cellStyle name="SAPBEXHLevel3X 5 16 2" xfId="8455" xr:uid="{20107670-B497-4F66-A72E-A5605E71453F}"/>
    <cellStyle name="SAPBEXHLevel3X 5 16 3" xfId="12329" xr:uid="{AD616197-6B52-4B1F-9486-0417E5128559}"/>
    <cellStyle name="SAPBEXHLevel3X 5 16 4" xfId="12045" xr:uid="{ABE8C0FF-10C3-486D-BB13-A5F787599915}"/>
    <cellStyle name="SAPBEXHLevel3X 5 17" xfId="2511" xr:uid="{C5F39734-4D6C-47FE-991E-73270B189799}"/>
    <cellStyle name="SAPBEXHLevel3X 5 17 2" xfId="6752" xr:uid="{44224D41-5668-4276-9580-AEE068D6763D}"/>
    <cellStyle name="SAPBEXHLevel3X 5 17 3" xfId="4932" xr:uid="{56349E6A-35E7-4CB8-8315-BFC9BE5B392C}"/>
    <cellStyle name="SAPBEXHLevel3X 5 17 4" xfId="10258" xr:uid="{2D50EB0F-3522-4121-A7E8-5A2E8EB9A45C}"/>
    <cellStyle name="SAPBEXHLevel3X 5 18" xfId="4521" xr:uid="{32683D80-1E22-41CB-88C6-4F45A97304C6}"/>
    <cellStyle name="SAPBEXHLevel3X 5 19" xfId="5481" xr:uid="{3AD10869-E003-4810-B19C-E26CFA804829}"/>
    <cellStyle name="SAPBEXHLevel3X 5 2" xfId="2213" xr:uid="{0FE52AF3-2C53-4B0D-AD60-0F3C8B26C5D0}"/>
    <cellStyle name="SAPBEXHLevel3X 5 2 2" xfId="3524" xr:uid="{A18EF131-A326-4B52-93BC-483CAC1BEFFE}"/>
    <cellStyle name="SAPBEXHLevel3X 5 2 2 2" xfId="7765" xr:uid="{2AC83711-DF13-49FA-87CC-D0F53C8992D8}"/>
    <cellStyle name="SAPBEXHLevel3X 5 2 2 3" xfId="11674" xr:uid="{331ED20A-369E-4EA8-89F0-9815D38F307C}"/>
    <cellStyle name="SAPBEXHLevel3X 5 2 2 4" xfId="13748" xr:uid="{EC81ED28-7F06-413F-B6A6-B230AE41E82A}"/>
    <cellStyle name="SAPBEXHLevel3X 5 2 3" xfId="6467" xr:uid="{BC3E3787-7BDA-4C50-A145-F8A7BA99B277}"/>
    <cellStyle name="SAPBEXHLevel3X 5 2 4" xfId="9225" xr:uid="{15B92BF4-4871-450F-8B79-49887778284C}"/>
    <cellStyle name="SAPBEXHLevel3X 5 2 5" xfId="10601" xr:uid="{29D6E39E-AED5-4D48-93C6-4448F5D3A873}"/>
    <cellStyle name="SAPBEXHLevel3X 5 2 6" xfId="9456" xr:uid="{E234CC97-AA2C-4120-BAA1-8CDD6CFA4AF8}"/>
    <cellStyle name="SAPBEXHLevel3X 5 20" xfId="9487" xr:uid="{73075231-0046-4DE3-9DCA-EA518CFA2B2F}"/>
    <cellStyle name="SAPBEXHLevel3X 5 21" xfId="13553" xr:uid="{2707F2FF-B8E3-4E27-B09F-73BD7CD35D2B}"/>
    <cellStyle name="SAPBEXHLevel3X 5 3" xfId="2214" xr:uid="{8439090C-7E48-4FE9-B9EB-3197A3B3C71A}"/>
    <cellStyle name="SAPBEXHLevel3X 5 3 2" xfId="3525" xr:uid="{1C2D6247-D47D-4CC3-B133-C8D5D3F35438}"/>
    <cellStyle name="SAPBEXHLevel3X 5 3 2 2" xfId="7766" xr:uid="{A5DDF223-50D8-4DA0-A908-C15A254E3493}"/>
    <cellStyle name="SAPBEXHLevel3X 5 3 2 3" xfId="11675" xr:uid="{1479D5C9-B8F0-413B-A0BE-E4CA4D72E0A7}"/>
    <cellStyle name="SAPBEXHLevel3X 5 3 2 4" xfId="4933" xr:uid="{32B06D06-ADD7-46F6-B24C-6EE15738D696}"/>
    <cellStyle name="SAPBEXHLevel3X 5 3 3" xfId="6468" xr:uid="{9F991AD6-4A11-48B9-81A0-12AFF3A813DD}"/>
    <cellStyle name="SAPBEXHLevel3X 5 3 4" xfId="9226" xr:uid="{5B11342D-728B-40CC-B189-3A33C4436E7D}"/>
    <cellStyle name="SAPBEXHLevel3X 5 3 5" xfId="10600" xr:uid="{C94AE55D-2A1B-421C-A663-D5E9C083F7F7}"/>
    <cellStyle name="SAPBEXHLevel3X 5 3 6" xfId="9815" xr:uid="{548B9410-B562-407C-B719-2E367EB1CB65}"/>
    <cellStyle name="SAPBEXHLevel3X 5 4" xfId="2215" xr:uid="{4B125A6F-B639-43A1-937C-EF2CB3EE5281}"/>
    <cellStyle name="SAPBEXHLevel3X 5 4 2" xfId="3526" xr:uid="{E881A981-58F8-492B-9C21-651FE88435C8}"/>
    <cellStyle name="SAPBEXHLevel3X 5 4 2 2" xfId="7767" xr:uid="{6C2BD974-0F82-4D5D-AB3B-0693CF03E2A2}"/>
    <cellStyle name="SAPBEXHLevel3X 5 4 2 3" xfId="11676" xr:uid="{CDCD178D-D96F-429A-9ED7-EEDC5B8F3C73}"/>
    <cellStyle name="SAPBEXHLevel3X 5 4 2 4" xfId="13747" xr:uid="{2C83DDC7-04A8-44CC-81C2-AE4B7A5737AC}"/>
    <cellStyle name="SAPBEXHLevel3X 5 4 3" xfId="6469" xr:uid="{87F7BE12-2123-4C63-A076-35A4B2DDBC62}"/>
    <cellStyle name="SAPBEXHLevel3X 5 4 4" xfId="9227" xr:uid="{5D228AEE-32E1-4A6C-9DC9-8E96AD8D3C77}"/>
    <cellStyle name="SAPBEXHLevel3X 5 4 5" xfId="6599" xr:uid="{8D39A0CD-B6A0-47D6-B7FE-4B3BF634B38F}"/>
    <cellStyle name="SAPBEXHLevel3X 5 4 6" xfId="13080" xr:uid="{996F245C-2F84-4C79-9132-5E2937D58754}"/>
    <cellStyle name="SAPBEXHLevel3X 5 5" xfId="2216" xr:uid="{0D28E641-0E76-4C36-AB33-3209D80989CD}"/>
    <cellStyle name="SAPBEXHLevel3X 5 5 2" xfId="3527" xr:uid="{72516F54-E5E2-4ACF-9D17-167847711417}"/>
    <cellStyle name="SAPBEXHLevel3X 5 5 2 2" xfId="7768" xr:uid="{654CFD8D-E6A1-41C4-8EE4-2889C98588B9}"/>
    <cellStyle name="SAPBEXHLevel3X 5 5 2 3" xfId="11677" xr:uid="{A4709FD4-AB08-4FC4-94AE-15D6287E398C}"/>
    <cellStyle name="SAPBEXHLevel3X 5 5 2 4" xfId="13746" xr:uid="{0301D0D4-7131-4DFD-8518-D4FA88E58E8A}"/>
    <cellStyle name="SAPBEXHLevel3X 5 5 3" xfId="6470" xr:uid="{2A03D426-2BA7-4C8A-83FA-E12E396BDE1C}"/>
    <cellStyle name="SAPBEXHLevel3X 5 5 4" xfId="9228" xr:uid="{891450AE-BC61-4607-8BE5-A574BBA6567E}"/>
    <cellStyle name="SAPBEXHLevel3X 5 5 5" xfId="8496" xr:uid="{FAA6EE1D-D4A8-4DA4-A8E2-695EEC6DEFBD}"/>
    <cellStyle name="SAPBEXHLevel3X 5 5 6" xfId="13081" xr:uid="{7D54EA42-FC93-4E54-A2E1-5326A379A74C}"/>
    <cellStyle name="SAPBEXHLevel3X 5 6" xfId="2217" xr:uid="{30D88BD7-2111-469A-A6C4-9F2B8D921659}"/>
    <cellStyle name="SAPBEXHLevel3X 5 6 2" xfId="3528" xr:uid="{9F20D731-9CCC-48F9-BBDA-31896A1B01D6}"/>
    <cellStyle name="SAPBEXHLevel3X 5 6 2 2" xfId="7769" xr:uid="{E678461C-727B-4EC1-B75E-4C8281FE4567}"/>
    <cellStyle name="SAPBEXHLevel3X 5 6 2 3" xfId="11678" xr:uid="{74616925-4B28-4F7D-AAF8-6E61ABD6A75E}"/>
    <cellStyle name="SAPBEXHLevel3X 5 6 2 4" xfId="13745" xr:uid="{027ED371-5825-4C2C-AE8A-AE43C1D95CDA}"/>
    <cellStyle name="SAPBEXHLevel3X 5 6 3" xfId="6471" xr:uid="{06BCD730-072E-40C1-9319-DAD6533E7510}"/>
    <cellStyle name="SAPBEXHLevel3X 5 6 4" xfId="9229" xr:uid="{3F33B2B1-B675-4048-B178-87332C6DD528}"/>
    <cellStyle name="SAPBEXHLevel3X 5 6 5" xfId="6600" xr:uid="{73F3BB7A-9093-4C9C-B27C-39D5B6E39CDA}"/>
    <cellStyle name="SAPBEXHLevel3X 5 6 6" xfId="9814" xr:uid="{DF1EAFB7-622D-4F71-A02B-97161620F24C}"/>
    <cellStyle name="SAPBEXHLevel3X 5 7" xfId="2218" xr:uid="{959E6163-5712-4049-B617-66A0D98CB13B}"/>
    <cellStyle name="SAPBEXHLevel3X 5 7 2" xfId="3529" xr:uid="{308A98B1-5DB2-4F1F-938C-9C516686324C}"/>
    <cellStyle name="SAPBEXHLevel3X 5 7 2 2" xfId="7770" xr:uid="{6D6C1DD9-F0F8-44AC-A90B-E397823D9384}"/>
    <cellStyle name="SAPBEXHLevel3X 5 7 2 3" xfId="11679" xr:uid="{7BA5D178-EFBB-4A69-8437-9C305ABF177D}"/>
    <cellStyle name="SAPBEXHLevel3X 5 7 2 4" xfId="13744" xr:uid="{4E8A77B6-840A-4594-B80E-94C39BF175F0}"/>
    <cellStyle name="SAPBEXHLevel3X 5 7 3" xfId="6472" xr:uid="{94D1ACD8-D4A0-4600-B5DC-E7AE6DCB1097}"/>
    <cellStyle name="SAPBEXHLevel3X 5 7 4" xfId="9230" xr:uid="{992728E5-3583-4A92-892A-70A6CABBD0A5}"/>
    <cellStyle name="SAPBEXHLevel3X 5 7 5" xfId="10599" xr:uid="{FDD7CA06-E65E-469D-929A-577FAB4C7BC1}"/>
    <cellStyle name="SAPBEXHLevel3X 5 7 6" xfId="9813" xr:uid="{D17D8559-84C7-4BF3-AA98-FB32F5090C14}"/>
    <cellStyle name="SAPBEXHLevel3X 5 8" xfId="2219" xr:uid="{74CA6435-3804-45D2-B0BC-0C523E3A5603}"/>
    <cellStyle name="SAPBEXHLevel3X 5 8 2" xfId="3530" xr:uid="{C770313B-1BD1-4AE1-BAF3-EA7D885058B5}"/>
    <cellStyle name="SAPBEXHLevel3X 5 8 2 2" xfId="7771" xr:uid="{F99482C0-894D-46FE-ACC2-3FD233F48EFA}"/>
    <cellStyle name="SAPBEXHLevel3X 5 8 2 3" xfId="11680" xr:uid="{197A60DC-0CC7-4290-96F9-3B7DB77FED87}"/>
    <cellStyle name="SAPBEXHLevel3X 5 8 2 4" xfId="13743" xr:uid="{266D9E85-28AD-487F-AA38-AFB856C84953}"/>
    <cellStyle name="SAPBEXHLevel3X 5 8 3" xfId="6473" xr:uid="{181FC14F-7379-4755-8064-93657FFB9A68}"/>
    <cellStyle name="SAPBEXHLevel3X 5 8 4" xfId="9231" xr:uid="{F855A331-A8CA-46F1-BD09-54A5316F9261}"/>
    <cellStyle name="SAPBEXHLevel3X 5 8 5" xfId="10598" xr:uid="{827F2CB9-0752-40D3-91F2-A0BD5CAB4D2D}"/>
    <cellStyle name="SAPBEXHLevel3X 5 8 6" xfId="12876" xr:uid="{61614134-10AC-47B2-9351-7B51DDDDA789}"/>
    <cellStyle name="SAPBEXHLevel3X 5 9" xfId="2220" xr:uid="{42258235-81E1-4031-ABB0-32C3092B82E3}"/>
    <cellStyle name="SAPBEXHLevel3X 5 9 2" xfId="3531" xr:uid="{B6B261A4-E856-4103-8E4A-C8B839B62DC1}"/>
    <cellStyle name="SAPBEXHLevel3X 5 9 2 2" xfId="7772" xr:uid="{B60D905E-3AA8-4598-A3BA-5F4390758096}"/>
    <cellStyle name="SAPBEXHLevel3X 5 9 2 3" xfId="11681" xr:uid="{4D0E5E70-0F21-44D2-9F9A-E652C6E79885}"/>
    <cellStyle name="SAPBEXHLevel3X 5 9 2 4" xfId="13742" xr:uid="{E8EF0D3A-71A6-41EE-85EB-40AD6769F101}"/>
    <cellStyle name="SAPBEXHLevel3X 5 9 3" xfId="6474" xr:uid="{3559A0B4-4ECB-4BFA-962E-89DA7FB54D99}"/>
    <cellStyle name="SAPBEXHLevel3X 5 9 4" xfId="9232" xr:uid="{C86F9BAD-8252-43F6-AF5A-01EC8D9B9867}"/>
    <cellStyle name="SAPBEXHLevel3X 5 9 5" xfId="10597" xr:uid="{449164AF-D389-4610-B04F-7C1252B37CAA}"/>
    <cellStyle name="SAPBEXHLevel3X 5 9 6" xfId="13079" xr:uid="{9FCE3951-28A9-4BC1-ABE6-B0633ABA509E}"/>
    <cellStyle name="SAPBEXHLevel3X 6" xfId="2221" xr:uid="{639DA6E9-585B-429C-9C68-138BBF813345}"/>
    <cellStyle name="SAPBEXHLevel3X 6 2" xfId="3532" xr:uid="{CBEB3EA9-EAC8-465F-8F23-E85E1017E775}"/>
    <cellStyle name="SAPBEXHLevel3X 6 2 2" xfId="7773" xr:uid="{9786D5A8-C6D0-4B4F-9C59-B58F64BC0224}"/>
    <cellStyle name="SAPBEXHLevel3X 6 2 3" xfId="11682" xr:uid="{18D75D9D-5002-4AE3-BD5D-FD7FFC98B3CD}"/>
    <cellStyle name="SAPBEXHLevel3X 6 2 4" xfId="13741" xr:uid="{B0637324-E258-4458-BA0D-BD338A01E7D7}"/>
    <cellStyle name="SAPBEXHLevel3X 6 3" xfId="6475" xr:uid="{AF0F7BB8-F5A9-4D98-8080-A3F5B04DFE15}"/>
    <cellStyle name="SAPBEXHLevel3X 6 4" xfId="9233" xr:uid="{B47B864C-BC24-4023-AD50-5195A15DE8E3}"/>
    <cellStyle name="SAPBEXHLevel3X 6 5" xfId="10596" xr:uid="{EFAFECD7-4CA6-4A7D-9C5C-5DA59D6FCAFF}"/>
    <cellStyle name="SAPBEXHLevel3X 6 6" xfId="13523" xr:uid="{B8E872E3-B898-4B20-9E21-754C51F0061F}"/>
    <cellStyle name="SAPBEXHLevel3X 7" xfId="2222" xr:uid="{6465A667-0332-4B1B-85F1-A120B5121F4D}"/>
    <cellStyle name="SAPBEXHLevel3X 7 2" xfId="3533" xr:uid="{8805E2EB-37D6-4555-A964-EBDB9F97E1C8}"/>
    <cellStyle name="SAPBEXHLevel3X 7 2 2" xfId="7774" xr:uid="{99C8D328-D574-4019-8F0A-33D3ECE2BE31}"/>
    <cellStyle name="SAPBEXHLevel3X 7 2 3" xfId="11683" xr:uid="{3A7283D7-0887-4462-B316-D039CBE82D28}"/>
    <cellStyle name="SAPBEXHLevel3X 7 2 4" xfId="13740" xr:uid="{B06A56B8-4D8A-403C-9B2D-E839A126A649}"/>
    <cellStyle name="SAPBEXHLevel3X 7 3" xfId="6476" xr:uid="{ABED5843-8233-4F46-B2D1-9A7945E7CD27}"/>
    <cellStyle name="SAPBEXHLevel3X 7 4" xfId="9234" xr:uid="{64525A50-99E8-425E-A05B-76435B5437E0}"/>
    <cellStyle name="SAPBEXHLevel3X 7 5" xfId="10595" xr:uid="{4BA76C01-994B-459D-B809-99AECE575351}"/>
    <cellStyle name="SAPBEXHLevel3X 7 6" xfId="9812" xr:uid="{AD9CD025-9D3F-43C4-AC9C-F97613CDD5A2}"/>
    <cellStyle name="SAPBEXHLevel3X 8" xfId="2223" xr:uid="{1D8F7279-F465-4C13-ABC5-93DA766CFCD3}"/>
    <cellStyle name="SAPBEXHLevel3X 8 2" xfId="3534" xr:uid="{4B720B9C-9863-40E6-8044-EF06B137CEF6}"/>
    <cellStyle name="SAPBEXHLevel3X 8 2 2" xfId="7775" xr:uid="{33A58C67-80A1-4601-848A-C4AE708E2F70}"/>
    <cellStyle name="SAPBEXHLevel3X 8 2 3" xfId="11684" xr:uid="{8B93D2C4-AA6D-40E1-AD6E-0E8F616D6389}"/>
    <cellStyle name="SAPBEXHLevel3X 8 2 4" xfId="13739" xr:uid="{A76BBDA8-7F2A-494B-8540-71E589F9537E}"/>
    <cellStyle name="SAPBEXHLevel3X 8 3" xfId="6477" xr:uid="{5643BACA-A496-4FAD-A28B-3C858744EDAB}"/>
    <cellStyle name="SAPBEXHLevel3X 8 4" xfId="9235" xr:uid="{7683B32E-A841-4FF1-81EF-390D93F54FF3}"/>
    <cellStyle name="SAPBEXHLevel3X 8 5" xfId="10594" xr:uid="{C7775843-8D2D-41A8-847B-F7A71D961022}"/>
    <cellStyle name="SAPBEXHLevel3X 8 6" xfId="9675" xr:uid="{DD7276CD-E61B-4F09-A516-555073F35C23}"/>
    <cellStyle name="SAPBEXHLevel3X 9" xfId="2224" xr:uid="{E8EB47EE-D355-45DB-8356-161B1C90560E}"/>
    <cellStyle name="SAPBEXHLevel3X 9 2" xfId="3535" xr:uid="{52BA35A4-25C4-41C3-8C32-6290E6479B3A}"/>
    <cellStyle name="SAPBEXHLevel3X 9 2 2" xfId="7776" xr:uid="{264EEEBB-92F6-40FD-B8D8-657C2C58AF66}"/>
    <cellStyle name="SAPBEXHLevel3X 9 2 3" xfId="11685" xr:uid="{52340DB8-2D23-4E87-A2C0-FBB5FB4776BE}"/>
    <cellStyle name="SAPBEXHLevel3X 9 2 4" xfId="13738" xr:uid="{547FCB28-C2C9-4C6C-B6CE-1C5F1C11ACD2}"/>
    <cellStyle name="SAPBEXHLevel3X 9 3" xfId="6478" xr:uid="{CA6F598F-0BBA-44E2-B391-479367CC292A}"/>
    <cellStyle name="SAPBEXHLevel3X 9 4" xfId="9236" xr:uid="{F71C1B4A-779C-4861-B092-A8E6463003D1}"/>
    <cellStyle name="SAPBEXHLevel3X 9 5" xfId="10593" xr:uid="{2C3BC001-BCCD-43FD-9C47-D9DAB591830B}"/>
    <cellStyle name="SAPBEXHLevel3X 9 6" xfId="12820" xr:uid="{366E6527-39F0-4787-8004-621C18662B65}"/>
    <cellStyle name="SAPBEXHLevel3X_Mesquite Solar 277 MW v1" xfId="2225" xr:uid="{AFC3CD30-447B-4B9E-9117-88E4CF13BCD2}"/>
    <cellStyle name="SAPBEXinputData" xfId="200" xr:uid="{2118C65D-3C91-42AD-ABE4-1FBD02B6F022}"/>
    <cellStyle name="SAPBEXinputData 10" xfId="9687" xr:uid="{B7829EFF-6265-4115-84AF-95F16D3BBCCD}"/>
    <cellStyle name="SAPBEXinputData 2" xfId="3728" xr:uid="{28A6003F-3DE3-4C25-9582-3F58BD44DC20}"/>
    <cellStyle name="SAPBEXinputData 2 2" xfId="4269" xr:uid="{1AC704EC-5E52-4F7C-9C60-77B779E4328D}"/>
    <cellStyle name="SAPBEXinputData 2 2 2" xfId="8503" xr:uid="{A806C3D6-6471-4A5F-92E8-A887BCAFC2D4}"/>
    <cellStyle name="SAPBEXinputData 2 2 3" xfId="10946" xr:uid="{3D6D19AD-F130-4976-8429-E29792451C01}"/>
    <cellStyle name="SAPBEXinputData 2 2 4" xfId="13939" xr:uid="{0CB96867-BCAA-489D-99EF-EF10B43D659C}"/>
    <cellStyle name="SAPBEXinputData 2 2 5" xfId="9355" xr:uid="{FDA17A7F-1325-4545-AA92-FED2A24F8CCE}"/>
    <cellStyle name="SAPBEXinputData 2 3" xfId="7969" xr:uid="{3E4C9960-E605-44BF-82EA-E24EE2056FDE}"/>
    <cellStyle name="SAPBEXinputData 2 4" xfId="10431" xr:uid="{F931171D-291A-4268-A7C9-46597E253B06}"/>
    <cellStyle name="SAPBEXinputData 2 5" xfId="13546" xr:uid="{A8B27982-7EE5-4DA6-853E-77DE6EB3E314}"/>
    <cellStyle name="SAPBEXinputData 2 6" xfId="13576" xr:uid="{5441CA73-C64E-43C2-8A2E-D3BCF4F9D83A}"/>
    <cellStyle name="SAPBEXinputData 3" xfId="3729" xr:uid="{F991599F-0F94-46BD-9C48-8F3649BFC090}"/>
    <cellStyle name="SAPBEXinputData 3 2" xfId="3730" xr:uid="{22BBDBE3-D346-48BB-9DB7-139E7E229074}"/>
    <cellStyle name="SAPBEXinputData 3 2 2" xfId="4271" xr:uid="{544055AA-D38D-49F4-AF44-D4CF5222900F}"/>
    <cellStyle name="SAPBEXinputData 3 2 2 2" xfId="8505" xr:uid="{2ACBFCEF-22DE-400A-9248-7FA9E7612185}"/>
    <cellStyle name="SAPBEXinputData 3 2 2 3" xfId="10948" xr:uid="{752785D0-C09E-457A-96FA-2654D4562B30}"/>
    <cellStyle name="SAPBEXinputData 3 2 2 4" xfId="13941" xr:uid="{402B7383-FEAA-4AB2-BF7C-907A3E75EFE0}"/>
    <cellStyle name="SAPBEXinputData 3 2 2 5" xfId="12081" xr:uid="{D0FE2C30-9BC9-4E04-94D0-BFF2716AEEA4}"/>
    <cellStyle name="SAPBEXinputData 3 2 3" xfId="7971" xr:uid="{DC3100A4-A3F8-4C60-A8A2-6FD30828BD83}"/>
    <cellStyle name="SAPBEXinputData 3 2 4" xfId="10433" xr:uid="{EF510912-3F7C-4C1B-B415-5E0A330A7D86}"/>
    <cellStyle name="SAPBEXinputData 3 2 5" xfId="13548" xr:uid="{77CEA0A4-A724-4B96-9494-DF2CDC15030B}"/>
    <cellStyle name="SAPBEXinputData 3 2 6" xfId="13575" xr:uid="{95C6A758-ADFF-4444-B559-2393353AC783}"/>
    <cellStyle name="SAPBEXinputData 3 3" xfId="4270" xr:uid="{C5714AE5-00C5-40EF-AF20-C76F0BC4F96D}"/>
    <cellStyle name="SAPBEXinputData 3 3 2" xfId="8504" xr:uid="{857CE9F6-4DC5-4D69-B25D-150F7CC8396C}"/>
    <cellStyle name="SAPBEXinputData 3 3 3" xfId="10947" xr:uid="{B4523453-0673-4D69-B5AB-B97459E53CF8}"/>
    <cellStyle name="SAPBEXinputData 3 3 4" xfId="13940" xr:uid="{5A7F769A-A5B9-411F-AE39-CADB970F6B00}"/>
    <cellStyle name="SAPBEXinputData 3 3 5" xfId="9354" xr:uid="{8422AD01-F4F7-47F3-B533-8DC9E2954453}"/>
    <cellStyle name="SAPBEXinputData 3 4" xfId="7970" xr:uid="{F0C2A555-8149-42A4-94A1-39B1E6C89C37}"/>
    <cellStyle name="SAPBEXinputData 3 5" xfId="10432" xr:uid="{DEA47F93-13AC-49BB-9DB6-868378F84C03}"/>
    <cellStyle name="SAPBEXinputData 3 6" xfId="13547" xr:uid="{27FF2329-8996-45F1-BF9A-E357BF367796}"/>
    <cellStyle name="SAPBEXinputData 3 7" xfId="10483" xr:uid="{F45E6FBD-DFE3-4AA0-830E-7685FBB89E39}"/>
    <cellStyle name="SAPBEXinputData 4" xfId="3731" xr:uid="{059A249D-0A69-4751-9B4B-7E710CE44709}"/>
    <cellStyle name="SAPBEXinputData 4 2" xfId="4272" xr:uid="{6E3BC537-E029-4FE3-8F3E-8909E0026A1E}"/>
    <cellStyle name="SAPBEXinputData 4 2 2" xfId="8506" xr:uid="{6A384803-7C79-439E-83F0-C24876DE32ED}"/>
    <cellStyle name="SAPBEXinputData 4 2 3" xfId="10949" xr:uid="{CCE3C331-1883-4D67-88B7-5B0CE9B77400}"/>
    <cellStyle name="SAPBEXinputData 4 2 4" xfId="13942" xr:uid="{5C8C2595-088F-4A9C-AF7A-038151266E26}"/>
    <cellStyle name="SAPBEXinputData 4 2 5" xfId="12082" xr:uid="{5C3DD3CF-F669-45CA-89B9-CAEAD339FCAC}"/>
    <cellStyle name="SAPBEXinputData 4 3" xfId="7972" xr:uid="{5E36F6B9-3669-45D0-832F-3540777E61CE}"/>
    <cellStyle name="SAPBEXinputData 4 4" xfId="10434" xr:uid="{78D3EFE6-6760-491A-97FC-A288460F8197}"/>
    <cellStyle name="SAPBEXinputData 4 5" xfId="13549" xr:uid="{B977C80F-4FF8-4FBD-AB1D-541195648659}"/>
    <cellStyle name="SAPBEXinputData 4 6" xfId="13574" xr:uid="{C5B23DEE-7904-45E5-9170-C48AFB5E3F01}"/>
    <cellStyle name="SAPBEXinputData 5" xfId="2512" xr:uid="{86B5DEE8-7C41-41D4-BED7-2EAA1FC80D89}"/>
    <cellStyle name="SAPBEXinputData 5 2" xfId="6753" xr:uid="{801620CA-6355-4E75-914F-2CBCE1DE4E61}"/>
    <cellStyle name="SAPBEXinputData 5 3" xfId="9480" xr:uid="{314B0194-EE66-4C49-B07A-0DB403EB7E2B}"/>
    <cellStyle name="SAPBEXinputData 5 4" xfId="12852" xr:uid="{5AC186F7-7166-47D9-A5E4-65A689E3159C}"/>
    <cellStyle name="SAPBEXinputData 5 5" xfId="13007" xr:uid="{24CCFB20-78EA-48CE-B581-2A5984A13429}"/>
    <cellStyle name="SAPBEXinputData 6" xfId="2544" xr:uid="{8A57167D-8427-4776-8FDF-77C1E3583117}"/>
    <cellStyle name="SAPBEXinputData 6 2" xfId="6785" xr:uid="{EC1AB54A-0F27-4A29-81BA-BACD2BF7860F}"/>
    <cellStyle name="SAPBEXinputData 6 3" xfId="9511" xr:uid="{0F02EAF1-B86E-4BB9-9D64-2D537691EA92}"/>
    <cellStyle name="SAPBEXinputData 6 4" xfId="12868" xr:uid="{18086E3A-D63C-4C91-930B-AB304834F907}"/>
    <cellStyle name="SAPBEXinputData 6 5" xfId="12994" xr:uid="{D458E62C-CE86-4221-B723-0DBACF16183F}"/>
    <cellStyle name="SAPBEXinputData 7" xfId="4522" xr:uid="{842EB2A3-FC5F-46FB-AD40-D62F8FC56272}"/>
    <cellStyle name="SAPBEXinputData 8" xfId="1165" xr:uid="{F2F2627B-D218-41B7-9526-17BCE360311D}"/>
    <cellStyle name="SAPBEXinputData 9" xfId="9937" xr:uid="{801A91FC-4D70-4019-8092-AF0645919CBC}"/>
    <cellStyle name="SAPBEXItemHeader" xfId="201" xr:uid="{8E2CD6ED-E248-472A-992B-41C35108909D}"/>
    <cellStyle name="SAPBEXItemHeader 2" xfId="2513" xr:uid="{D43CE06C-DA07-425E-AB40-A15785BF4240}"/>
    <cellStyle name="SAPBEXItemHeader 2 2" xfId="6754" xr:uid="{81E58F90-14C9-4C16-A2A7-5BD07BCEFA85}"/>
    <cellStyle name="SAPBEXItemHeader 2 3" xfId="4934" xr:uid="{E7A15914-AF02-4981-9360-E87181DDEEC7}"/>
    <cellStyle name="SAPBEXItemHeader 2 4" xfId="10257" xr:uid="{0C29B6FF-8ACA-4BA9-99D8-1018724AB807}"/>
    <cellStyle name="SAPBEXItemHeader 3" xfId="4523" xr:uid="{419AFEE5-3E7A-4C2E-967D-DB3CA6C60427}"/>
    <cellStyle name="SAPBEXItemHeader 4" xfId="10302" xr:uid="{A80F454E-88AB-43F6-8317-3B98F65B4DF9}"/>
    <cellStyle name="SAPBEXItemHeader 5" xfId="9684" xr:uid="{8CFE171D-EF95-447A-B6BB-519AB8CD260E}"/>
    <cellStyle name="SAPBEXresData" xfId="202" xr:uid="{D7E23918-4ADD-4A16-9809-0FABB43A012B}"/>
    <cellStyle name="SAPBEXresData 10" xfId="2226" xr:uid="{AB47D16C-402C-4F8D-BCD5-4FF1FB1C96D9}"/>
    <cellStyle name="SAPBEXresData 10 2" xfId="3536" xr:uid="{B4FD47F0-08D6-4841-8975-D69DB707475A}"/>
    <cellStyle name="SAPBEXresData 10 2 2" xfId="7777" xr:uid="{BE007E1F-5D45-4FD1-8651-0E6CDF576335}"/>
    <cellStyle name="SAPBEXresData 10 2 3" xfId="11686" xr:uid="{CCE82641-F0C2-4D8D-ABB3-C9E20F576BD0}"/>
    <cellStyle name="SAPBEXresData 10 2 4" xfId="4953" xr:uid="{9121CC75-09CE-4788-B14C-5C59B3D9BFEC}"/>
    <cellStyle name="SAPBEXresData 10 3" xfId="6479" xr:uid="{7565B126-E207-4053-9D9C-89353BD8F589}"/>
    <cellStyle name="SAPBEXresData 10 4" xfId="9237" xr:uid="{252D086F-DC30-4977-BEE2-07797334B71B}"/>
    <cellStyle name="SAPBEXresData 10 5" xfId="10592" xr:uid="{F7AA3E8B-E219-4B25-8D38-778267415301}"/>
    <cellStyle name="SAPBEXresData 10 6" xfId="9811" xr:uid="{C003A0F3-5CA6-46A2-9E60-80C144BF735F}"/>
    <cellStyle name="SAPBEXresData 11" xfId="2227" xr:uid="{894E011E-49D6-4596-BE1B-25E00098A1DE}"/>
    <cellStyle name="SAPBEXresData 11 2" xfId="3537" xr:uid="{8E41A60E-BB37-44DE-9E21-0E0B20F39B30}"/>
    <cellStyle name="SAPBEXresData 11 2 2" xfId="7778" xr:uid="{43A92197-BFB7-4CB1-BBAC-BA57567272FF}"/>
    <cellStyle name="SAPBEXresData 11 2 3" xfId="11687" xr:uid="{1B285B13-6838-44D1-9FAE-2C43D3CE2D60}"/>
    <cellStyle name="SAPBEXresData 11 2 4" xfId="13737" xr:uid="{47AF5935-E76D-42CB-9CD0-FE9B86D821CD}"/>
    <cellStyle name="SAPBEXresData 11 3" xfId="6480" xr:uid="{7FDB9E90-3337-49EE-8CF8-626D4D8677B9}"/>
    <cellStyle name="SAPBEXresData 11 4" xfId="9238" xr:uid="{3B271C4E-A553-4875-B72F-E0F2221C5B9E}"/>
    <cellStyle name="SAPBEXresData 11 5" xfId="10591" xr:uid="{6912DD8C-5840-477E-B463-AC2877B3C579}"/>
    <cellStyle name="SAPBEXresData 11 6" xfId="13078" xr:uid="{95FC13A1-C76C-4B6C-9A7D-3E62E385EDB9}"/>
    <cellStyle name="SAPBEXresData 12" xfId="2228" xr:uid="{6E2168C9-1FCE-4452-B8F5-A41D00351C5D}"/>
    <cellStyle name="SAPBEXresData 12 2" xfId="3538" xr:uid="{2185BBC2-20A0-4DCE-9702-1F8E74D34888}"/>
    <cellStyle name="SAPBEXresData 12 2 2" xfId="7779" xr:uid="{B536D1CF-82E1-45C7-B14C-396508F24681}"/>
    <cellStyle name="SAPBEXresData 12 2 3" xfId="11688" xr:uid="{D5F8A57F-1262-4A9C-A2B0-5DF209F9CA57}"/>
    <cellStyle name="SAPBEXresData 12 2 4" xfId="13736" xr:uid="{520F92AE-FC92-4349-AB90-FFB3BB1A31AF}"/>
    <cellStyle name="SAPBEXresData 12 3" xfId="6481" xr:uid="{779D7171-0608-4429-8C04-B938310A0C55}"/>
    <cellStyle name="SAPBEXresData 12 4" xfId="9239" xr:uid="{A197A3C0-F669-4707-9722-54D7093589F4}"/>
    <cellStyle name="SAPBEXresData 12 5" xfId="10590" xr:uid="{FB75E006-2D43-463C-A524-D6B2A8F0C441}"/>
    <cellStyle name="SAPBEXresData 12 6" xfId="9810" xr:uid="{C2737FA4-FBCC-40C4-B203-DA56B70EF34A}"/>
    <cellStyle name="SAPBEXresData 13" xfId="2229" xr:uid="{CBD792A2-5787-494E-B363-2A5CF0230DE8}"/>
    <cellStyle name="SAPBEXresData 13 2" xfId="3539" xr:uid="{DA26134F-4DF8-429E-97E1-71749BEBE3D0}"/>
    <cellStyle name="SAPBEXresData 13 2 2" xfId="7780" xr:uid="{A67D9078-942C-419E-AAE5-4997916C691E}"/>
    <cellStyle name="SAPBEXresData 13 2 3" xfId="11689" xr:uid="{5451FF08-49ED-48DC-AD60-7A9FCBAD1E66}"/>
    <cellStyle name="SAPBEXresData 13 2 4" xfId="13735" xr:uid="{01CEB4DC-DCC8-4CDE-B654-83719BA80C52}"/>
    <cellStyle name="SAPBEXresData 13 3" xfId="6482" xr:uid="{8662771B-BA83-4797-B23F-53F015DAA54A}"/>
    <cellStyle name="SAPBEXresData 13 4" xfId="9240" xr:uid="{800FB2E8-842B-4649-91D8-22D5C072C9E3}"/>
    <cellStyle name="SAPBEXresData 13 5" xfId="10589" xr:uid="{CECF0EDA-741E-4888-8F3E-3FC8E80CA037}"/>
    <cellStyle name="SAPBEXresData 13 6" xfId="13077" xr:uid="{A894FEDD-22EF-4E20-8065-FEA0F19BAC70}"/>
    <cellStyle name="SAPBEXresData 14" xfId="2230" xr:uid="{715F228D-8202-49E4-B01F-AD04F86831D3}"/>
    <cellStyle name="SAPBEXresData 14 2" xfId="3540" xr:uid="{48D76B59-1C51-4FD5-BC35-E941855D07B5}"/>
    <cellStyle name="SAPBEXresData 14 2 2" xfId="7781" xr:uid="{4C553BC6-D8BB-4567-989D-1278FB78766F}"/>
    <cellStyle name="SAPBEXresData 14 2 3" xfId="11690" xr:uid="{76069491-8C0A-4888-9AA0-7125363977C9}"/>
    <cellStyle name="SAPBEXresData 14 2 4" xfId="13734" xr:uid="{7A2DF8E1-98BB-4AE2-A16A-4E30508C8B25}"/>
    <cellStyle name="SAPBEXresData 14 3" xfId="6483" xr:uid="{746AB700-D31B-44D6-B0D6-ADEC761B9A7F}"/>
    <cellStyle name="SAPBEXresData 14 4" xfId="9241" xr:uid="{F61699F1-F25E-476C-A468-4BB6CDB7F18D}"/>
    <cellStyle name="SAPBEXresData 14 5" xfId="10588" xr:uid="{5B59072E-A815-45AF-9BAC-1591DDE49DC2}"/>
    <cellStyle name="SAPBEXresData 14 6" xfId="9809" xr:uid="{E45ED2D7-21EB-41C1-97DE-343F4CF19828}"/>
    <cellStyle name="SAPBEXresData 15" xfId="2231" xr:uid="{E55003DA-4867-4A16-BD27-AB4FAF3F380E}"/>
    <cellStyle name="SAPBEXresData 15 2" xfId="3541" xr:uid="{928D0C5B-DE4A-4CB2-9E04-6835EB5619C1}"/>
    <cellStyle name="SAPBEXresData 15 2 2" xfId="7782" xr:uid="{1E6FB976-5302-43A8-AB69-08EE52175375}"/>
    <cellStyle name="SAPBEXresData 15 2 3" xfId="11691" xr:uid="{39852AD2-FE5D-40AA-AB24-D46A5419C875}"/>
    <cellStyle name="SAPBEXresData 15 2 4" xfId="13733" xr:uid="{D74BC5A5-5DD6-4287-8B75-129138E53BD2}"/>
    <cellStyle name="SAPBEXresData 15 3" xfId="6484" xr:uid="{8D8FCB5B-B986-40AE-BAE2-64272954673F}"/>
    <cellStyle name="SAPBEXresData 15 4" xfId="9242" xr:uid="{408AFC93-495B-4D2C-B7B8-CFAAD02994A6}"/>
    <cellStyle name="SAPBEXresData 15 5" xfId="10587" xr:uid="{472C4315-97E2-4E8F-96D3-F01DDDCF76BF}"/>
    <cellStyle name="SAPBEXresData 15 6" xfId="13076" xr:uid="{C3566316-ADB4-4986-B6F6-2181B8E95B40}"/>
    <cellStyle name="SAPBEXresData 16" xfId="2232" xr:uid="{E66EB242-418A-4CFE-860D-F800279AAA74}"/>
    <cellStyle name="SAPBEXresData 16 2" xfId="3542" xr:uid="{88ED1EFF-B1EF-4BFC-BBF1-884538817EE6}"/>
    <cellStyle name="SAPBEXresData 16 2 2" xfId="7783" xr:uid="{DC3D93D2-3367-4F2F-8C87-23D78FDA5E91}"/>
    <cellStyle name="SAPBEXresData 16 2 3" xfId="11692" xr:uid="{DCD7266B-DF83-4EF0-9DDE-22F69511ACB0}"/>
    <cellStyle name="SAPBEXresData 16 2 4" xfId="13732" xr:uid="{ADA01DB4-1B02-4C32-A9B9-E9CCCB2CE9E3}"/>
    <cellStyle name="SAPBEXresData 16 3" xfId="6485" xr:uid="{0F3AD107-52C7-45F1-B6EF-DAF33A130433}"/>
    <cellStyle name="SAPBEXresData 16 4" xfId="9243" xr:uid="{B8F9D572-EE91-4052-867A-AD56759F77EC}"/>
    <cellStyle name="SAPBEXresData 16 5" xfId="10586" xr:uid="{301B35D2-14F0-4060-9290-3898AB2A49D6}"/>
    <cellStyle name="SAPBEXresData 16 6" xfId="9808" xr:uid="{9FB40166-DEEE-4CF6-B0D9-8CE83BD78F38}"/>
    <cellStyle name="SAPBEXresData 17" xfId="2514" xr:uid="{CDB17E54-183E-4DFE-BFC0-5B40D3A82D24}"/>
    <cellStyle name="SAPBEXresData 17 2" xfId="6755" xr:uid="{735E79E6-2440-4E55-A5A9-533CB06D9DAE}"/>
    <cellStyle name="SAPBEXresData 17 3" xfId="4935" xr:uid="{B7150B8B-B834-4BED-96D9-2DAAD2D8997F}"/>
    <cellStyle name="SAPBEXresData 17 4" xfId="13006" xr:uid="{20B91BFF-DE5F-4DBC-95B0-CEBAF58E48B2}"/>
    <cellStyle name="SAPBEXresData 18" xfId="4524" xr:uid="{DF5E12A6-DF2C-4E20-83AD-048BBC1F36AF}"/>
    <cellStyle name="SAPBEXresData 19" xfId="5068" xr:uid="{4820668D-D022-4A44-96A1-4973225C97A1}"/>
    <cellStyle name="SAPBEXresData 2" xfId="203" xr:uid="{DFD1CC72-453A-4830-9347-789CB2DEAA3C}"/>
    <cellStyle name="SAPBEXresData 2 2" xfId="4221" xr:uid="{4052B71C-8339-4C8C-83BC-F6FD4F0EB591}"/>
    <cellStyle name="SAPBEXresData 2 2 2" xfId="8456" xr:uid="{4D93E1D1-2F6F-4556-B1A5-4DD2FF331C25}"/>
    <cellStyle name="SAPBEXresData 2 2 3" xfId="12330" xr:uid="{D29B9A92-0C51-4938-AF21-A4CC933FD78D}"/>
    <cellStyle name="SAPBEXresData 2 2 4" xfId="12046" xr:uid="{3EAFE1DB-5FE5-40B9-95F4-9288EFFBDA42}"/>
    <cellStyle name="SAPBEXresData 2 3" xfId="3732" xr:uid="{1ADED69E-DC79-4ED8-B38C-2B08088256C1}"/>
    <cellStyle name="SAPBEXresData 2 3 2" xfId="7973" xr:uid="{28BA218B-3240-4328-8FD0-C952DD8ACD39}"/>
    <cellStyle name="SAPBEXresData 2 3 3" xfId="11877" xr:uid="{2F95C701-0B73-4109-A6DE-998EA343CB10}"/>
    <cellStyle name="SAPBEXresData 2 3 4" xfId="13573" xr:uid="{05932C4B-077F-42C6-AB71-E62D4EF906ED}"/>
    <cellStyle name="SAPBEXresData 2 4" xfId="2515" xr:uid="{F0C4FA05-14A9-4C67-A6C3-38B91647953B}"/>
    <cellStyle name="SAPBEXresData 2 4 2" xfId="6756" xr:uid="{C50FD9AE-C5CC-4B75-A940-CD0C709009BF}"/>
    <cellStyle name="SAPBEXresData 2 4 3" xfId="4936" xr:uid="{F8243BF3-452C-4781-B50F-895A85662B17}"/>
    <cellStyle name="SAPBEXresData 2 4 4" xfId="9479" xr:uid="{09899706-329E-4244-B93F-083D584945A4}"/>
    <cellStyle name="SAPBEXresData 2 5" xfId="4525" xr:uid="{CD206D43-BEC8-4612-A8A7-D19C7F761156}"/>
    <cellStyle name="SAPBEXresData 2 6" xfId="5067" xr:uid="{0A9750D4-C7CD-4C22-A898-7B9B32B26CEB}"/>
    <cellStyle name="SAPBEXresData 2 7" xfId="10300" xr:uid="{CB6E5006-750F-4BB6-AC0C-43AA86D24CBB}"/>
    <cellStyle name="SAPBEXresData 2 8" xfId="13501" xr:uid="{A493D7AD-265B-418C-B2BF-2511C8336346}"/>
    <cellStyle name="SAPBEXresData 20" xfId="10301" xr:uid="{AAA3CFF4-818E-4B46-9D46-7312D11FD6D2}"/>
    <cellStyle name="SAPBEXresData 21" xfId="12853" xr:uid="{AB959308-4499-424E-AECC-E82B6875090E}"/>
    <cellStyle name="SAPBEXresData 3" xfId="2233" xr:uid="{3997946F-4BE8-4862-84F3-160C0A05565F}"/>
    <cellStyle name="SAPBEXresData 3 2" xfId="4222" xr:uid="{4446D2A2-6927-4617-B0F1-78C912326F72}"/>
    <cellStyle name="SAPBEXresData 3 2 2" xfId="8457" xr:uid="{BC260A16-AA7C-4A00-AC42-A1B25157D1EB}"/>
    <cellStyle name="SAPBEXresData 3 2 3" xfId="12331" xr:uid="{54D6DE2C-41D4-4768-893A-E9E46BB8FC8C}"/>
    <cellStyle name="SAPBEXresData 3 2 4" xfId="12047" xr:uid="{55D44078-96DB-4A39-B624-37E417D2C13C}"/>
    <cellStyle name="SAPBEXresData 3 3" xfId="3733" xr:uid="{06209FDA-8523-4C59-BDD8-22EA6F8D5215}"/>
    <cellStyle name="SAPBEXresData 3 3 2" xfId="7974" xr:uid="{F67F533B-45F3-4B85-B4A1-D2FF3D059D4B}"/>
    <cellStyle name="SAPBEXresData 3 3 3" xfId="11878" xr:uid="{80C3F546-9E85-4581-93AE-E191C7D913D5}"/>
    <cellStyle name="SAPBEXresData 3 3 4" xfId="13572" xr:uid="{6D9CD9A2-BCC4-4DB9-AB02-46E180EF40D3}"/>
    <cellStyle name="SAPBEXresData 3 4" xfId="3543" xr:uid="{D1ECCC29-FC0E-42B4-9783-D0E72EA3A1BF}"/>
    <cellStyle name="SAPBEXresData 3 4 2" xfId="7784" xr:uid="{2B0925F9-FDD0-4D8A-97C1-D360CBE9BA9B}"/>
    <cellStyle name="SAPBEXresData 3 4 3" xfId="11693" xr:uid="{654EECF4-4745-43EE-B4A7-2CDC2FDEAD5D}"/>
    <cellStyle name="SAPBEXresData 3 4 4" xfId="13731" xr:uid="{413899D4-E251-431C-BFFB-C9E72F245FD5}"/>
    <cellStyle name="SAPBEXresData 3 5" xfId="6486" xr:uid="{2DFBC939-3E33-4EFD-A270-695F1327FB1F}"/>
    <cellStyle name="SAPBEXresData 3 6" xfId="9244" xr:uid="{EE9D87C7-082A-46D5-B120-5C73F98186FD}"/>
    <cellStyle name="SAPBEXresData 3 7" xfId="10585" xr:uid="{8FD033C8-F54B-4D94-94FD-7B770438563F}"/>
    <cellStyle name="SAPBEXresData 3 8" xfId="13075" xr:uid="{F109AED9-2B03-4260-B475-ACF6EC37AC00}"/>
    <cellStyle name="SAPBEXresData 4" xfId="2234" xr:uid="{278F74F3-AB47-4475-9C29-1368ED411BBB}"/>
    <cellStyle name="SAPBEXresData 4 2" xfId="4223" xr:uid="{A010AEEC-2B32-4EDA-9812-385C42E7EEBD}"/>
    <cellStyle name="SAPBEXresData 4 2 2" xfId="8458" xr:uid="{F54DD6CE-525C-426A-BF04-B5E307BE1084}"/>
    <cellStyle name="SAPBEXresData 4 2 3" xfId="12332" xr:uid="{10E22592-3430-449F-824E-87C4449CDDFD}"/>
    <cellStyle name="SAPBEXresData 4 2 4" xfId="12048" xr:uid="{8018C06F-3084-458D-8C13-D3CADEE75B13}"/>
    <cellStyle name="SAPBEXresData 4 3" xfId="3544" xr:uid="{F67BB263-7F48-49ED-BA0A-7D112CCA64DB}"/>
    <cellStyle name="SAPBEXresData 4 3 2" xfId="7785" xr:uid="{2315FEFA-DB16-463C-9A5A-4DA3E6BEEAF1}"/>
    <cellStyle name="SAPBEXresData 4 3 3" xfId="11694" xr:uid="{898F60D5-0B91-4DCA-A67E-4C9B11C7A935}"/>
    <cellStyle name="SAPBEXresData 4 3 4" xfId="13730" xr:uid="{B35AD649-6C80-402F-B823-1F804A596328}"/>
    <cellStyle name="SAPBEXresData 4 4" xfId="6487" xr:uid="{A59FDC1F-6174-4C05-8A7A-445B155277C3}"/>
    <cellStyle name="SAPBEXresData 4 5" xfId="9245" xr:uid="{187116DE-9CE7-4568-BA94-97F29989BCD3}"/>
    <cellStyle name="SAPBEXresData 4 6" xfId="10584" xr:uid="{CED5F0CA-BF82-4683-8221-BE5A765946B8}"/>
    <cellStyle name="SAPBEXresData 4 7" xfId="9807" xr:uid="{311B9FBC-3F06-487E-84B6-F84E31117B7F}"/>
    <cellStyle name="SAPBEXresData 5" xfId="2235" xr:uid="{90B8026C-7CC1-4F78-B9CC-CF2697BDBED1}"/>
    <cellStyle name="SAPBEXresData 5 2" xfId="3545" xr:uid="{B7357C5B-80CA-451B-8E98-EB28D7352E90}"/>
    <cellStyle name="SAPBEXresData 5 2 2" xfId="7786" xr:uid="{7FEE1E31-B20C-4F60-8105-7DFF364EFF36}"/>
    <cellStyle name="SAPBEXresData 5 2 3" xfId="11695" xr:uid="{24C93308-92E9-4ED1-B92F-5A9535D1A6FE}"/>
    <cellStyle name="SAPBEXresData 5 2 4" xfId="13729" xr:uid="{867D1CCA-F6AB-4670-9D9E-8D6AEA39FACA}"/>
    <cellStyle name="SAPBEXresData 5 3" xfId="6488" xr:uid="{3B2E1EA4-E63B-447B-BBDB-DB0EC681EF56}"/>
    <cellStyle name="SAPBEXresData 5 4" xfId="9246" xr:uid="{409CD4BE-01A6-4F1E-92F8-461D6A430247}"/>
    <cellStyle name="SAPBEXresData 5 5" xfId="6601" xr:uid="{8AB877E3-BB70-4499-B04D-BDDDF68857AF}"/>
    <cellStyle name="SAPBEXresData 5 6" xfId="13074" xr:uid="{F7A06731-DF35-46CD-82E0-12F4D22530CD}"/>
    <cellStyle name="SAPBEXresData 6" xfId="2236" xr:uid="{52DC9131-613F-42F3-94F2-016BB836EA03}"/>
    <cellStyle name="SAPBEXresData 6 2" xfId="3546" xr:uid="{FE636AAE-F39C-401D-B138-9E6B6E41E113}"/>
    <cellStyle name="SAPBEXresData 6 2 2" xfId="7787" xr:uid="{886D35AF-7B5B-4627-90A6-AD2F3035D96A}"/>
    <cellStyle name="SAPBEXresData 6 2 3" xfId="11696" xr:uid="{50E185CC-9474-4B84-BC6B-4B991CCDB542}"/>
    <cellStyle name="SAPBEXresData 6 2 4" xfId="13728" xr:uid="{BED57DF2-BA77-45B2-9864-94046B782630}"/>
    <cellStyle name="SAPBEXresData 6 3" xfId="6489" xr:uid="{3AA1AF8A-CE5D-4C8D-ACD5-E784728D0A9B}"/>
    <cellStyle name="SAPBEXresData 6 4" xfId="9247" xr:uid="{1F5A5C6D-168F-454C-B1D4-098A6D731DED}"/>
    <cellStyle name="SAPBEXresData 6 5" xfId="10583" xr:uid="{A511DD73-4DBA-43A0-909C-F73CD11E384A}"/>
    <cellStyle name="SAPBEXresData 6 6" xfId="9805" xr:uid="{3F7BECBB-6793-4B38-ADBD-1563D4213663}"/>
    <cellStyle name="SAPBEXresData 7" xfId="2237" xr:uid="{AD919CC8-2F2B-4649-AF86-139A848DB32E}"/>
    <cellStyle name="SAPBEXresData 7 2" xfId="3547" xr:uid="{A87561A7-5E80-4206-B194-DBAAF213ADF0}"/>
    <cellStyle name="SAPBEXresData 7 2 2" xfId="7788" xr:uid="{7CDC0793-3A44-4718-96CB-8AD4E4B5A80F}"/>
    <cellStyle name="SAPBEXresData 7 2 3" xfId="11697" xr:uid="{FD7D1D45-78C3-4D16-84E6-93C065496CF3}"/>
    <cellStyle name="SAPBEXresData 7 2 4" xfId="10298" xr:uid="{7024B14D-2C77-45B5-9833-47F0CF6041C8}"/>
    <cellStyle name="SAPBEXresData 7 3" xfId="6490" xr:uid="{6AEB05D3-4685-465B-811E-7C4307D9641C}"/>
    <cellStyle name="SAPBEXresData 7 4" xfId="9248" xr:uid="{276E345D-B127-4C51-8E54-7729405E0249}"/>
    <cellStyle name="SAPBEXresData 7 5" xfId="10582" xr:uid="{0AD290E5-3862-4A6E-A54E-D8BF47D3BA1D}"/>
    <cellStyle name="SAPBEXresData 7 6" xfId="13073" xr:uid="{DA7DCE97-5655-4D2B-AC73-03D047E4F6EA}"/>
    <cellStyle name="SAPBEXresData 8" xfId="2238" xr:uid="{06CE6B9C-C923-4CAF-AFD8-409A84F9E626}"/>
    <cellStyle name="SAPBEXresData 8 2" xfId="3548" xr:uid="{370FCFDA-BEDB-4819-AD1C-F072CEED8282}"/>
    <cellStyle name="SAPBEXresData 8 2 2" xfId="7789" xr:uid="{82516F75-190D-4D5D-B67E-FF962D3B6A1B}"/>
    <cellStyle name="SAPBEXresData 8 2 3" xfId="11698" xr:uid="{38DB5F19-F8C7-4474-BBD9-F70BD7ADEDFA}"/>
    <cellStyle name="SAPBEXresData 8 2 4" xfId="4938" xr:uid="{CF1D7CFF-9D42-490B-9CF1-9ACCF50C3581}"/>
    <cellStyle name="SAPBEXresData 8 3" xfId="6491" xr:uid="{9ABE12BB-7890-46B9-9DCA-F495170DA847}"/>
    <cellStyle name="SAPBEXresData 8 4" xfId="9249" xr:uid="{ED340F7F-590C-4D57-9AC3-C4404064B2B1}"/>
    <cellStyle name="SAPBEXresData 8 5" xfId="10581" xr:uid="{3E6DAE64-70C2-45A6-89C8-0A257D8559A1}"/>
    <cellStyle name="SAPBEXresData 8 6" xfId="9806" xr:uid="{53F4CC4B-F8E3-492F-BDE2-2F8D5736FCDD}"/>
    <cellStyle name="SAPBEXresData 9" xfId="2239" xr:uid="{17FD5C21-E16A-43C3-881D-6CEDE3662718}"/>
    <cellStyle name="SAPBEXresData 9 2" xfId="3549" xr:uid="{BB8D5844-96E4-4DC1-BF8D-B1539C40F909}"/>
    <cellStyle name="SAPBEXresData 9 2 2" xfId="7790" xr:uid="{0ED12752-105D-4F5D-8F1C-DEE346DB820B}"/>
    <cellStyle name="SAPBEXresData 9 2 3" xfId="11699" xr:uid="{918ECAF1-95EA-44C6-AF84-0AC152E52500}"/>
    <cellStyle name="SAPBEXresData 9 2 4" xfId="11880" xr:uid="{8FFF9F82-7014-461F-9298-B2C1E5E8A594}"/>
    <cellStyle name="SAPBEXresData 9 3" xfId="6492" xr:uid="{6EF69064-70F6-4835-9E38-E3C2B7D9A279}"/>
    <cellStyle name="SAPBEXresData 9 4" xfId="9250" xr:uid="{49C7A813-E355-44EC-B838-5FDE99F6FACB}"/>
    <cellStyle name="SAPBEXresData 9 5" xfId="10580" xr:uid="{2A69887F-6640-48F8-9E3F-130BCC5561B6}"/>
    <cellStyle name="SAPBEXresData 9 6" xfId="13072" xr:uid="{2F14340A-0793-434B-A16A-7E75A67757DF}"/>
    <cellStyle name="SAPBEXresData_Mesquite Solar 277 MW v1" xfId="2240" xr:uid="{7B61F119-0F0A-4857-B029-EFC72154B511}"/>
    <cellStyle name="SAPBEXresDataEmph" xfId="204" xr:uid="{1DE7E5B3-7C60-475B-8FC1-CEA4E28A1160}"/>
    <cellStyle name="SAPBEXresDataEmph 10" xfId="2241" xr:uid="{3EFF518C-ECB8-442C-A762-80C6145DD4FB}"/>
    <cellStyle name="SAPBEXresDataEmph 10 2" xfId="3550" xr:uid="{A0F0D6A4-6939-4C34-90AD-CEF0407F369D}"/>
    <cellStyle name="SAPBEXresDataEmph 10 2 2" xfId="7791" xr:uid="{059C6970-9C89-4DC9-822D-49A6B112923C}"/>
    <cellStyle name="SAPBEXresDataEmph 10 2 3" xfId="11700" xr:uid="{ACB8AF19-9992-43AF-A793-60EA95CCDC4F}"/>
    <cellStyle name="SAPBEXresDataEmph 10 2 4" xfId="13727" xr:uid="{93D4D0BE-5F2E-407E-8C41-C9586D88EE9F}"/>
    <cellStyle name="SAPBEXresDataEmph 10 3" xfId="6493" xr:uid="{BDEF22DD-1AF3-43D7-893B-384590F4DE2F}"/>
    <cellStyle name="SAPBEXresDataEmph 10 4" xfId="9251" xr:uid="{C3F5414C-740F-493F-9164-557C9880A92D}"/>
    <cellStyle name="SAPBEXresDataEmph 10 5" xfId="10579" xr:uid="{03C3C32F-CE7F-4A90-8491-3F2911F7194E}"/>
    <cellStyle name="SAPBEXresDataEmph 10 6" xfId="9672" xr:uid="{0C1F3ECB-6F18-408E-A91C-C283D1BAB649}"/>
    <cellStyle name="SAPBEXresDataEmph 11" xfId="2242" xr:uid="{02B6B9D2-E3EA-4A33-8F05-BDCAA7B35E6C}"/>
    <cellStyle name="SAPBEXresDataEmph 11 2" xfId="3551" xr:uid="{0B578149-8430-4428-BED8-5CB5392428D1}"/>
    <cellStyle name="SAPBEXresDataEmph 11 2 2" xfId="7792" xr:uid="{90FC69F0-2CA1-40F2-843D-85EDF4DAE14D}"/>
    <cellStyle name="SAPBEXresDataEmph 11 2 3" xfId="11701" xr:uid="{E46D413E-5A72-4562-A475-CFEA57403105}"/>
    <cellStyle name="SAPBEXresDataEmph 11 2 4" xfId="13726" xr:uid="{452113E4-0375-4EC7-AAC0-0873C6803C5C}"/>
    <cellStyle name="SAPBEXresDataEmph 11 3" xfId="6494" xr:uid="{F01FF262-14BB-423A-BB98-F233E65B1639}"/>
    <cellStyle name="SAPBEXresDataEmph 11 4" xfId="9252" xr:uid="{85031849-0959-40B3-AE57-1652F7CF3DB5}"/>
    <cellStyle name="SAPBEXresDataEmph 11 5" xfId="10578" xr:uid="{83E0ADE2-AA56-4F27-90EA-44155E67CC57}"/>
    <cellStyle name="SAPBEXresDataEmph 11 6" xfId="12794" xr:uid="{63ACC43A-2652-44AB-9F72-FFB44E752159}"/>
    <cellStyle name="SAPBEXresDataEmph 12" xfId="2243" xr:uid="{09998FDC-7987-4087-9984-5C90BF66480D}"/>
    <cellStyle name="SAPBEXresDataEmph 12 2" xfId="3552" xr:uid="{430568A8-424E-49A9-9910-A22CDCE13057}"/>
    <cellStyle name="SAPBEXresDataEmph 12 2 2" xfId="7793" xr:uid="{CF39DDF6-EE6B-4D0F-9944-E186A0D79BED}"/>
    <cellStyle name="SAPBEXresDataEmph 12 2 3" xfId="11702" xr:uid="{43E3E9D0-0B2B-415D-AAE2-F6119E09CF33}"/>
    <cellStyle name="SAPBEXresDataEmph 12 2 4" xfId="13725" xr:uid="{386BF671-2DE9-42CE-9682-EE70BCBA8F59}"/>
    <cellStyle name="SAPBEXresDataEmph 12 3" xfId="6495" xr:uid="{1AF88D10-6ABE-4524-97AC-87AA2FB82726}"/>
    <cellStyle name="SAPBEXresDataEmph 12 4" xfId="9253" xr:uid="{9C34D79B-03E7-4C65-81FB-A7C8D81BAB04}"/>
    <cellStyle name="SAPBEXresDataEmph 12 5" xfId="10577" xr:uid="{F5CA4228-F412-4704-9D05-EAB958078CE2}"/>
    <cellStyle name="SAPBEXresDataEmph 12 6" xfId="9804" xr:uid="{949D857A-6168-40DA-B46D-54957BDDC26E}"/>
    <cellStyle name="SAPBEXresDataEmph 13" xfId="2244" xr:uid="{DB1BB40F-50A9-44BF-9ADD-A314B8A6651E}"/>
    <cellStyle name="SAPBEXresDataEmph 13 2" xfId="3553" xr:uid="{B6EA9C98-5DB5-4198-A7EB-4CAAB1A70688}"/>
    <cellStyle name="SAPBEXresDataEmph 13 2 2" xfId="7794" xr:uid="{127E5B48-8E57-424E-8F8F-B81EFF6FE6BF}"/>
    <cellStyle name="SAPBEXresDataEmph 13 2 3" xfId="11703" xr:uid="{BD88119C-5937-458C-872F-13329597BDE0}"/>
    <cellStyle name="SAPBEXresDataEmph 13 2 4" xfId="13724" xr:uid="{8C34291E-F25D-46E4-A0C6-63006FD80CBC}"/>
    <cellStyle name="SAPBEXresDataEmph 13 3" xfId="6496" xr:uid="{E979070D-2106-4A4C-9B83-661FC6BCBE72}"/>
    <cellStyle name="SAPBEXresDataEmph 13 4" xfId="9254" xr:uid="{224D7BD8-454C-423E-8AA7-373040A6DBC6}"/>
    <cellStyle name="SAPBEXresDataEmph 13 5" xfId="10576" xr:uid="{7C5EEEE9-B04B-43F6-A830-4359BC0047C7}"/>
    <cellStyle name="SAPBEXresDataEmph 13 6" xfId="13071" xr:uid="{166BE43D-6232-4B78-92AE-EF8E7E9A68AC}"/>
    <cellStyle name="SAPBEXresDataEmph 14" xfId="2245" xr:uid="{4E1F5A50-CE3E-4F87-B5B1-C5735582CEA5}"/>
    <cellStyle name="SAPBEXresDataEmph 14 2" xfId="3554" xr:uid="{F6AC2DF5-EF7E-4C05-AE76-741F37525F02}"/>
    <cellStyle name="SAPBEXresDataEmph 14 2 2" xfId="7795" xr:uid="{9F37681A-9AA5-41A8-83B4-41CF53D2ECD6}"/>
    <cellStyle name="SAPBEXresDataEmph 14 2 3" xfId="11704" xr:uid="{F403C7D2-3140-4D2A-8309-F85806A30269}"/>
    <cellStyle name="SAPBEXresDataEmph 14 2 4" xfId="13723" xr:uid="{B1B8AD6A-7F54-4F4D-B179-663AE501A88F}"/>
    <cellStyle name="SAPBEXresDataEmph 14 3" xfId="6497" xr:uid="{AB63E26B-29E6-4769-B0FB-5D28B9CC3D6B}"/>
    <cellStyle name="SAPBEXresDataEmph 14 4" xfId="9255" xr:uid="{37F12FCE-709A-4B35-9DA8-CCF166386418}"/>
    <cellStyle name="SAPBEXresDataEmph 14 5" xfId="10575" xr:uid="{49FAFC4A-B83C-4954-B59F-DCB7EC3B93AF}"/>
    <cellStyle name="SAPBEXresDataEmph 14 6" xfId="9802" xr:uid="{C6968D98-CDBB-4647-AA77-18629744E88B}"/>
    <cellStyle name="SAPBEXresDataEmph 15" xfId="2246" xr:uid="{B4C710E1-A288-456E-8879-0A3B488AF723}"/>
    <cellStyle name="SAPBEXresDataEmph 15 2" xfId="3555" xr:uid="{40F572DC-7B80-4F3D-9ADB-9EA271618B29}"/>
    <cellStyle name="SAPBEXresDataEmph 15 2 2" xfId="7796" xr:uid="{522F9B34-6C52-436B-9AE9-264036E7E891}"/>
    <cellStyle name="SAPBEXresDataEmph 15 2 3" xfId="11705" xr:uid="{294FBA97-74C1-4D9E-A92F-261E35BA0D9F}"/>
    <cellStyle name="SAPBEXresDataEmph 15 2 4" xfId="13722" xr:uid="{801977EA-5983-4A94-840D-0C05D3EF5EF2}"/>
    <cellStyle name="SAPBEXresDataEmph 15 3" xfId="6498" xr:uid="{A9AA3950-2EE2-45D8-98F3-07FC66499D9C}"/>
    <cellStyle name="SAPBEXresDataEmph 15 4" xfId="9256" xr:uid="{38663012-C4FA-45A0-8C04-6F4C3E3201F6}"/>
    <cellStyle name="SAPBEXresDataEmph 15 5" xfId="10574" xr:uid="{535CB296-791C-4D25-8721-78C18DB7DE9F}"/>
    <cellStyle name="SAPBEXresDataEmph 15 6" xfId="13070" xr:uid="{AF4B9C26-968D-4FA7-849E-818C66DC9B87}"/>
    <cellStyle name="SAPBEXresDataEmph 16" xfId="2247" xr:uid="{E895B61E-DE29-4206-BCC4-4EF08730267E}"/>
    <cellStyle name="SAPBEXresDataEmph 16 2" xfId="3556" xr:uid="{5796D83E-E2C8-4570-808A-B2C791E6B1CC}"/>
    <cellStyle name="SAPBEXresDataEmph 16 2 2" xfId="7797" xr:uid="{B19D4D72-CB99-43E0-ADD6-924E86A1DD26}"/>
    <cellStyle name="SAPBEXresDataEmph 16 2 3" xfId="11706" xr:uid="{B23C617A-E686-4506-9413-06E8A5A8E8C0}"/>
    <cellStyle name="SAPBEXresDataEmph 16 2 4" xfId="13721" xr:uid="{8AD1949E-481C-42F5-8FFF-540E1B60FE34}"/>
    <cellStyle name="SAPBEXresDataEmph 16 3" xfId="6499" xr:uid="{38E828E8-FA18-4A03-8843-5DB7D09CD057}"/>
    <cellStyle name="SAPBEXresDataEmph 16 4" xfId="9257" xr:uid="{6A8E087B-13B9-4302-894A-EE651CBA0641}"/>
    <cellStyle name="SAPBEXresDataEmph 16 5" xfId="8497" xr:uid="{F3421363-24BB-418B-B86E-155FC6132729}"/>
    <cellStyle name="SAPBEXresDataEmph 16 6" xfId="13977" xr:uid="{F6E16DFE-61B6-438E-B9D5-3735D7B0EAE9}"/>
    <cellStyle name="SAPBEXresDataEmph 17" xfId="2516" xr:uid="{16CD7539-69B3-47A3-8D0B-83CA0232FB38}"/>
    <cellStyle name="SAPBEXresDataEmph 17 2" xfId="6757" xr:uid="{038A1FA3-696C-45D7-9F8C-4FE57EB53850}"/>
    <cellStyle name="SAPBEXresDataEmph 17 3" xfId="4937" xr:uid="{4CA878F8-E5D9-44E3-8A84-EF5B7850CE4A}"/>
    <cellStyle name="SAPBEXresDataEmph 17 4" xfId="13005" xr:uid="{FB1E4514-1520-401D-A8B3-65EB25825F9A}"/>
    <cellStyle name="SAPBEXresDataEmph 18" xfId="4526" xr:uid="{93BD6B16-456B-49A4-9AEE-BEEE5967CB0E}"/>
    <cellStyle name="SAPBEXresDataEmph 19" xfId="5066" xr:uid="{33028001-F9B3-4169-84B5-829B56DDFA86}"/>
    <cellStyle name="SAPBEXresDataEmph 2" xfId="205" xr:uid="{3A0C5F90-03F3-4A5D-836F-528F8DDB7DF4}"/>
    <cellStyle name="SAPBEXresDataEmph 2 2" xfId="3734" xr:uid="{9371988B-E8D0-4FC7-8B80-8F622819A174}"/>
    <cellStyle name="SAPBEXresDataEmph 2 2 2" xfId="7975" xr:uid="{756A9C30-BAC5-429F-B5EB-58343AE55D38}"/>
    <cellStyle name="SAPBEXresDataEmph 2 2 3" xfId="11879" xr:uid="{B94588D4-1616-45A5-B2F6-1688C504E070}"/>
    <cellStyle name="SAPBEXresDataEmph 2 2 4" xfId="13571" xr:uid="{A2E68F77-9F06-4D87-AA35-D1C6BABE9F7A}"/>
    <cellStyle name="SAPBEXresDataEmph 2 3" xfId="2517" xr:uid="{BA06CDA5-4FAC-440F-8F39-0FFCA44F46DB}"/>
    <cellStyle name="SAPBEXresDataEmph 2 3 2" xfId="6758" xr:uid="{F55ECCA5-8DF9-497C-8F68-BEF4837E05A7}"/>
    <cellStyle name="SAPBEXresDataEmph 2 3 3" xfId="10898" xr:uid="{119BFF1E-22C1-4722-AEFE-623E83A436CC}"/>
    <cellStyle name="SAPBEXresDataEmph 2 4" xfId="4527" xr:uid="{BFBE57EB-1962-4392-B203-76E29DF74669}"/>
    <cellStyle name="SAPBEXresDataEmph 2 5" xfId="12752" xr:uid="{BBD705F0-6FFD-442A-A83C-5736C04A7802}"/>
    <cellStyle name="SAPBEXresDataEmph 20" xfId="10299" xr:uid="{CED145F5-A4C4-45BC-8E62-727AE48A55B4}"/>
    <cellStyle name="SAPBEXresDataEmph 21" xfId="13476" xr:uid="{7801016A-A710-465C-858C-AE49945E1D32}"/>
    <cellStyle name="SAPBEXresDataEmph 3" xfId="2248" xr:uid="{13CEC3DA-BE38-4C68-8F83-3E6398637181}"/>
    <cellStyle name="SAPBEXresDataEmph 3 2" xfId="3735" xr:uid="{202AF93E-2EF3-4FAB-847B-FE7BA77B98C9}"/>
    <cellStyle name="SAPBEXresDataEmph 3 2 2" xfId="7976" xr:uid="{58AFDACE-DABA-459B-8691-56008693309D}"/>
    <cellStyle name="SAPBEXresDataEmph 3 2 3" xfId="13570" xr:uid="{1E8F1774-4027-4FA9-8576-3B20886382DC}"/>
    <cellStyle name="SAPBEXresDataEmph 3 3" xfId="3557" xr:uid="{A0E22833-B61F-4532-B0DF-C2473119E62E}"/>
    <cellStyle name="SAPBEXresDataEmph 3 3 2" xfId="7798" xr:uid="{7E6AF01A-4ACF-473C-BA3C-35216BE3F7B4}"/>
    <cellStyle name="SAPBEXresDataEmph 3 3 3" xfId="11707" xr:uid="{A0313E24-452B-441E-BECB-BC1987E58627}"/>
    <cellStyle name="SAPBEXresDataEmph 3 3 4" xfId="13720" xr:uid="{9FE32E87-047F-4D3D-97E7-7794A73FA9F1}"/>
    <cellStyle name="SAPBEXresDataEmph 3 4" xfId="6500" xr:uid="{37F73B48-B437-4B80-BA23-215843E37785}"/>
    <cellStyle name="SAPBEXresDataEmph 3 5" xfId="9258" xr:uid="{FF0A96B2-9769-42BF-9A3E-77A8B23750EB}"/>
    <cellStyle name="SAPBEXresDataEmph 3 6" xfId="10573" xr:uid="{944905F6-85F7-42AC-B91C-5A3F68A110B0}"/>
    <cellStyle name="SAPBEXresDataEmph 3 7" xfId="13852" xr:uid="{28B023FD-2373-4529-A7F9-43294972F77F}"/>
    <cellStyle name="SAPBEXresDataEmph 4" xfId="2249" xr:uid="{50818870-45B2-436D-AE2D-61EE3E14BC99}"/>
    <cellStyle name="SAPBEXresDataEmph 4 2" xfId="3558" xr:uid="{EBE3EF02-42B0-4693-907B-1DB321364EFE}"/>
    <cellStyle name="SAPBEXresDataEmph 4 2 2" xfId="7799" xr:uid="{92C430FF-81A2-46C2-80B4-B07FE9883741}"/>
    <cellStyle name="SAPBEXresDataEmph 4 2 3" xfId="11708" xr:uid="{762F3C23-9789-42D4-9525-D49EF843FAD6}"/>
    <cellStyle name="SAPBEXresDataEmph 4 2 4" xfId="13719" xr:uid="{97B6AF45-4088-410B-9E15-757AABAB1F69}"/>
    <cellStyle name="SAPBEXresDataEmph 4 3" xfId="6501" xr:uid="{8CCFB81D-C852-4371-8923-51ACE1957056}"/>
    <cellStyle name="SAPBEXresDataEmph 4 4" xfId="9259" xr:uid="{EAA0B578-3BA0-4A13-AD27-CDA384C81C7E}"/>
    <cellStyle name="SAPBEXresDataEmph 4 5" xfId="10572" xr:uid="{9A48BADA-C4FF-4318-950B-65F92CBA0388}"/>
    <cellStyle name="SAPBEXresDataEmph 4 6" xfId="9803" xr:uid="{2040FF8E-010A-4CC3-A0F6-77606103EF81}"/>
    <cellStyle name="SAPBEXresDataEmph 5" xfId="2250" xr:uid="{B4FE82FA-A28A-49E6-A4FB-7E3F4C7D0F65}"/>
    <cellStyle name="SAPBEXresDataEmph 5 2" xfId="3559" xr:uid="{F8B6526C-A368-4B4E-ADB3-A666E2586C50}"/>
    <cellStyle name="SAPBEXresDataEmph 5 2 2" xfId="7800" xr:uid="{115F9390-2AA2-4F01-B77A-B7E6C680188B}"/>
    <cellStyle name="SAPBEXresDataEmph 5 2 3" xfId="11709" xr:uid="{6DA1B922-6ED2-4678-A706-DDFDA597EC49}"/>
    <cellStyle name="SAPBEXresDataEmph 5 2 4" xfId="13718" xr:uid="{6DD80329-86C5-4DEF-B44A-E2653D6C6689}"/>
    <cellStyle name="SAPBEXresDataEmph 5 3" xfId="6502" xr:uid="{7D194EBC-7E5B-43C0-903A-EB4CAFF097DC}"/>
    <cellStyle name="SAPBEXresDataEmph 5 4" xfId="9260" xr:uid="{ED2A0B4A-8A20-42D2-845F-F5800CDE0D04}"/>
    <cellStyle name="SAPBEXresDataEmph 5 5" xfId="10571" xr:uid="{5AD6216D-A644-4063-950A-3F5018F1C3BD}"/>
    <cellStyle name="SAPBEXresDataEmph 5 6" xfId="13068" xr:uid="{98FBEF87-1617-45A5-9DCF-BD96FA565F4F}"/>
    <cellStyle name="SAPBEXresDataEmph 6" xfId="2251" xr:uid="{806ED16F-FF83-4346-9B2A-799426E0F6C2}"/>
    <cellStyle name="SAPBEXresDataEmph 6 2" xfId="3560" xr:uid="{CFBFB11F-2604-45F3-92AE-9752F8405547}"/>
    <cellStyle name="SAPBEXresDataEmph 6 2 2" xfId="7801" xr:uid="{4DE4E22F-9471-4066-AE97-012C6EC26375}"/>
    <cellStyle name="SAPBEXresDataEmph 6 2 3" xfId="11710" xr:uid="{F3F4B933-9211-4B9C-AD18-75D5A98893B5}"/>
    <cellStyle name="SAPBEXresDataEmph 6 2 4" xfId="13717" xr:uid="{4E9C38D4-E53C-4800-B79D-7310647D5215}"/>
    <cellStyle name="SAPBEXresDataEmph 6 3" xfId="6503" xr:uid="{86B7E8EC-7A5A-4ABB-AE2B-217A5FCCFDA1}"/>
    <cellStyle name="SAPBEXresDataEmph 6 4" xfId="9261" xr:uid="{00262F9F-E9D8-45D7-A5C1-72569C6233F5}"/>
    <cellStyle name="SAPBEXresDataEmph 6 5" xfId="10570" xr:uid="{8D4E8043-0671-4EF4-86C3-651C2432B329}"/>
    <cellStyle name="SAPBEXresDataEmph 6 6" xfId="13976" xr:uid="{707AF321-CB0C-40BC-8003-CA82A4BCCEE0}"/>
    <cellStyle name="SAPBEXresDataEmph 7" xfId="2252" xr:uid="{BD2AE239-5C14-478C-A313-B3237039B89C}"/>
    <cellStyle name="SAPBEXresDataEmph 7 2" xfId="3561" xr:uid="{6F02FF53-E0E0-4299-9E8B-B99DA10B4856}"/>
    <cellStyle name="SAPBEXresDataEmph 7 2 2" xfId="7802" xr:uid="{B700274C-FDFF-4584-B5B2-2CF096CCA194}"/>
    <cellStyle name="SAPBEXresDataEmph 7 2 3" xfId="11711" xr:uid="{986066FF-C6C3-4546-9A1E-ECE4394CB921}"/>
    <cellStyle name="SAPBEXresDataEmph 7 2 4" xfId="13716" xr:uid="{B613E4B5-0E90-4896-A885-3C8E7F29D804}"/>
    <cellStyle name="SAPBEXresDataEmph 7 3" xfId="6504" xr:uid="{1113604A-C7CA-413C-86EE-05B7C664EE79}"/>
    <cellStyle name="SAPBEXresDataEmph 7 4" xfId="9262" xr:uid="{F0C6CE59-17AA-44B1-9C9B-BA4FAD252FF7}"/>
    <cellStyle name="SAPBEXresDataEmph 7 5" xfId="10569" xr:uid="{33A80084-ABF1-4D76-B3D0-D155A8B1FD33}"/>
    <cellStyle name="SAPBEXresDataEmph 7 6" xfId="13851" xr:uid="{5973651E-78AF-45F2-BB91-EE5A8B41D0E6}"/>
    <cellStyle name="SAPBEXresDataEmph 8" xfId="2253" xr:uid="{7ADD09F6-9A3B-4279-BA2F-74D652E0DDAC}"/>
    <cellStyle name="SAPBEXresDataEmph 8 2" xfId="3562" xr:uid="{743DA0AF-2703-44B4-8E22-A48B6D56B2BE}"/>
    <cellStyle name="SAPBEXresDataEmph 8 2 2" xfId="7803" xr:uid="{B8915874-40AB-49E6-BE76-38CED1D7DB17}"/>
    <cellStyle name="SAPBEXresDataEmph 8 2 3" xfId="11712" xr:uid="{C0DEE39D-8D5B-4615-96F7-4058763F8B86}"/>
    <cellStyle name="SAPBEXresDataEmph 8 2 4" xfId="13715" xr:uid="{12253360-8957-4CED-BD93-49EB1C0FC5E9}"/>
    <cellStyle name="SAPBEXresDataEmph 8 3" xfId="6505" xr:uid="{6F63F2E0-2936-43B7-9F1F-D3FD01944940}"/>
    <cellStyle name="SAPBEXresDataEmph 8 4" xfId="9263" xr:uid="{9B9E5C4E-311A-4F32-AC67-6CF137EF4CFB}"/>
    <cellStyle name="SAPBEXresDataEmph 8 5" xfId="10568" xr:uid="{07B42245-0E81-4751-8526-B16B852B7A81}"/>
    <cellStyle name="SAPBEXresDataEmph 8 6" xfId="13069" xr:uid="{87829AC1-0289-49B7-87F6-012378DC14BD}"/>
    <cellStyle name="SAPBEXresDataEmph 9" xfId="2254" xr:uid="{9CC73955-2967-4E83-BCED-4EB24E1D9A79}"/>
    <cellStyle name="SAPBEXresDataEmph 9 2" xfId="3563" xr:uid="{84036168-F090-42F3-8041-3194A1F9373E}"/>
    <cellStyle name="SAPBEXresDataEmph 9 2 2" xfId="7804" xr:uid="{053939C0-34B5-4BA8-B90F-E9FF1D403078}"/>
    <cellStyle name="SAPBEXresDataEmph 9 2 3" xfId="11713" xr:uid="{4378171A-BE51-4F82-AC9F-46A59AD4ED9B}"/>
    <cellStyle name="SAPBEXresDataEmph 9 2 4" xfId="13714" xr:uid="{E6A9408D-6088-49A1-A957-19D99DB49EA4}"/>
    <cellStyle name="SAPBEXresDataEmph 9 3" xfId="6506" xr:uid="{E5F9D412-1FEA-4636-BA20-B6AD29CADF7F}"/>
    <cellStyle name="SAPBEXresDataEmph 9 4" xfId="9264" xr:uid="{269E39E0-7F93-4280-B763-24001A397DFD}"/>
    <cellStyle name="SAPBEXresDataEmph 9 5" xfId="10567" xr:uid="{0EAA779F-F449-428B-A24A-8E84531291B9}"/>
    <cellStyle name="SAPBEXresDataEmph 9 6" xfId="9801" xr:uid="{2F5D863F-16A7-4F9B-985B-AAD3DFEA9C44}"/>
    <cellStyle name="SAPBEXresDataEmph_Mesquite Solar 277 MW v1" xfId="2255" xr:uid="{B2A84CBD-DE84-48E2-8FBF-9B0A17BB2BC9}"/>
    <cellStyle name="SAPBEXresItem" xfId="206" xr:uid="{74436AEB-876F-4F98-8D70-E84E9D50D6BE}"/>
    <cellStyle name="SAPBEXresItem 10" xfId="2256" xr:uid="{C254A629-6EC6-4BCB-8F21-BB6EEA51A555}"/>
    <cellStyle name="SAPBEXresItem 10 2" xfId="3564" xr:uid="{1A8FCD72-BB70-4F75-BEE9-A0D73F5BB5F4}"/>
    <cellStyle name="SAPBEXresItem 10 2 2" xfId="7805" xr:uid="{D6B2463E-49D4-4BC0-8073-97382BD35780}"/>
    <cellStyle name="SAPBEXresItem 10 2 3" xfId="11714" xr:uid="{00CAA211-7D68-4018-B28B-20159448E0C9}"/>
    <cellStyle name="SAPBEXresItem 10 2 4" xfId="13713" xr:uid="{136BBB65-4186-4B18-84CD-86D6A7385BC9}"/>
    <cellStyle name="SAPBEXresItem 10 3" xfId="6507" xr:uid="{0E0E8B9D-F738-4B45-9D83-741DBA5A61F2}"/>
    <cellStyle name="SAPBEXresItem 10 4" xfId="9265" xr:uid="{A452909E-E3AD-42AF-A06E-DF502D69D53E}"/>
    <cellStyle name="SAPBEXresItem 10 5" xfId="10566" xr:uid="{4CC0EC9A-C2DA-4AE3-8C27-3E1E5503FD28}"/>
    <cellStyle name="SAPBEXresItem 10 6" xfId="13066" xr:uid="{2386F0D2-2069-4DB1-BF5E-3173F2AECA6E}"/>
    <cellStyle name="SAPBEXresItem 11" xfId="2257" xr:uid="{EED8ADA6-7176-4CAD-935F-F2817ED1350E}"/>
    <cellStyle name="SAPBEXresItem 11 2" xfId="3565" xr:uid="{EB229E50-E208-421A-BB58-B59537F370FD}"/>
    <cellStyle name="SAPBEXresItem 11 2 2" xfId="7806" xr:uid="{63E34D38-43E8-47A1-9B3C-E225DBEA6647}"/>
    <cellStyle name="SAPBEXresItem 11 2 3" xfId="11715" xr:uid="{D73D07F5-A047-4443-B9EF-622D3C954C1D}"/>
    <cellStyle name="SAPBEXresItem 11 2 4" xfId="13712" xr:uid="{4004FF85-43E1-470F-AA36-26C5767E9C64}"/>
    <cellStyle name="SAPBEXresItem 11 3" xfId="6508" xr:uid="{6FB56489-A036-484E-A993-0C7BB615AD23}"/>
    <cellStyle name="SAPBEXresItem 11 4" xfId="9266" xr:uid="{5A6D9BEC-46D5-4C8B-894F-93CC49EFA58E}"/>
    <cellStyle name="SAPBEXresItem 11 5" xfId="10565" xr:uid="{0E1323C3-B472-48F2-9526-3309CCEDBA34}"/>
    <cellStyle name="SAPBEXresItem 11 6" xfId="13975" xr:uid="{55155002-2D1B-44C1-85C1-D0A597A3E5DF}"/>
    <cellStyle name="SAPBEXresItem 12" xfId="2258" xr:uid="{D97D16B2-D8FE-48C1-AED0-3673DC545D6D}"/>
    <cellStyle name="SAPBEXresItem 12 2" xfId="3566" xr:uid="{9CA9C671-AA0A-423C-81E3-82BE4A19B629}"/>
    <cellStyle name="SAPBEXresItem 12 2 2" xfId="7807" xr:uid="{81974F82-F9EE-4659-AA1E-4F631A70AED5}"/>
    <cellStyle name="SAPBEXresItem 12 2 3" xfId="11716" xr:uid="{B089115B-1A50-458A-B354-2C4657F269DC}"/>
    <cellStyle name="SAPBEXresItem 12 2 4" xfId="13711" xr:uid="{4CAE052D-7E45-4640-A40E-7C737BDBE0B4}"/>
    <cellStyle name="SAPBEXresItem 12 3" xfId="6509" xr:uid="{A7F6998E-AA74-42EC-9C2C-D9DC49D1CC45}"/>
    <cellStyle name="SAPBEXresItem 12 4" xfId="9267" xr:uid="{B085C48F-579C-45D3-A404-E742E25D6BDC}"/>
    <cellStyle name="SAPBEXresItem 12 5" xfId="6602" xr:uid="{9531273E-99B1-42E0-80B4-B3DA869EBE46}"/>
    <cellStyle name="SAPBEXresItem 12 6" xfId="13850" xr:uid="{87360B82-B135-4DBC-8815-3A383EA974C4}"/>
    <cellStyle name="SAPBEXresItem 13" xfId="2259" xr:uid="{466389CF-2512-4C0B-9A73-D19F267C3AA9}"/>
    <cellStyle name="SAPBEXresItem 13 2" xfId="3567" xr:uid="{99E56269-6834-4980-BA35-FA6E79F46D11}"/>
    <cellStyle name="SAPBEXresItem 13 2 2" xfId="7808" xr:uid="{027A7ED1-795A-4253-8DD6-C98EF7663834}"/>
    <cellStyle name="SAPBEXresItem 13 2 3" xfId="11717" xr:uid="{F4223958-8E13-48AF-8A53-7C7F0646DD02}"/>
    <cellStyle name="SAPBEXresItem 13 2 4" xfId="5412" xr:uid="{ED3C058C-6EF3-4C1D-AC56-BDF63733DDE2}"/>
    <cellStyle name="SAPBEXresItem 13 3" xfId="6510" xr:uid="{4DFAA790-A969-4EFC-BE27-AEC086A0E28E}"/>
    <cellStyle name="SAPBEXresItem 13 4" xfId="9268" xr:uid="{CD36FDB0-2654-4608-8D75-4764E8DC218C}"/>
    <cellStyle name="SAPBEXresItem 13 5" xfId="10564" xr:uid="{3956A7ED-4537-42D7-A063-756AD296A1CD}"/>
    <cellStyle name="SAPBEXresItem 13 6" xfId="13067" xr:uid="{B04C8D01-E26F-4F45-ACFD-1605FA894381}"/>
    <cellStyle name="SAPBEXresItem 14" xfId="2260" xr:uid="{A42BCD54-E97D-4596-80E7-7F27EA846460}"/>
    <cellStyle name="SAPBEXresItem 14 2" xfId="3568" xr:uid="{8A4A13DF-35C7-43F2-A277-F37DCA3085D5}"/>
    <cellStyle name="SAPBEXresItem 14 2 2" xfId="7809" xr:uid="{17140379-55A9-4722-B01B-97DD66C897BE}"/>
    <cellStyle name="SAPBEXresItem 14 2 3" xfId="11718" xr:uid="{8457E285-05E8-473F-B0BE-EC9BCFFF6218}"/>
    <cellStyle name="SAPBEXresItem 14 2 4" xfId="13710" xr:uid="{4C56EEB5-FDCA-461B-9F77-3B1686A1E114}"/>
    <cellStyle name="SAPBEXresItem 14 3" xfId="6511" xr:uid="{2A1A51F5-2CFB-40D4-8148-1294C042D943}"/>
    <cellStyle name="SAPBEXresItem 14 4" xfId="9269" xr:uid="{EE017FF6-3B4F-4A46-987B-FF81B7785492}"/>
    <cellStyle name="SAPBEXresItem 14 5" xfId="10563" xr:uid="{79906269-0A4D-4446-AA23-DAB0B9E15581}"/>
    <cellStyle name="SAPBEXresItem 14 6" xfId="9799" xr:uid="{3BAAFFDB-8401-45B8-857F-7CF69DC83136}"/>
    <cellStyle name="SAPBEXresItem 15" xfId="2261" xr:uid="{E75CE41F-A038-483A-8C72-A6E5888A0A75}"/>
    <cellStyle name="SAPBEXresItem 15 2" xfId="3569" xr:uid="{7EFD76EA-ED56-4F5E-8C29-AF631619D080}"/>
    <cellStyle name="SAPBEXresItem 15 2 2" xfId="7810" xr:uid="{00208496-19B5-476D-8EAD-CE300E4EAEDB}"/>
    <cellStyle name="SAPBEXresItem 15 2 3" xfId="11719" xr:uid="{671088D3-DE46-46E0-813F-2BEBD6468DE0}"/>
    <cellStyle name="SAPBEXresItem 15 2 4" xfId="13709" xr:uid="{93D6AC7F-8091-47E6-ACAE-0CF51652A0C0}"/>
    <cellStyle name="SAPBEXresItem 15 3" xfId="6512" xr:uid="{BB610FD2-FBEC-4DA6-9DD7-509B1F5CE571}"/>
    <cellStyle name="SAPBEXresItem 15 4" xfId="9270" xr:uid="{10691633-DED7-47E8-B078-AB9B252606AF}"/>
    <cellStyle name="SAPBEXresItem 15 5" xfId="10562" xr:uid="{F875AF90-ADDD-460E-892A-4705F9E0CD4E}"/>
    <cellStyle name="SAPBEXresItem 15 6" xfId="9800" xr:uid="{8339A489-DC31-44D9-B598-229BC537525F}"/>
    <cellStyle name="SAPBEXresItem 16" xfId="2262" xr:uid="{FCBC4C67-5C27-438F-8523-E44589B0A623}"/>
    <cellStyle name="SAPBEXresItem 16 2" xfId="3570" xr:uid="{13246452-5182-445B-9002-555448CB4382}"/>
    <cellStyle name="SAPBEXresItem 16 2 2" xfId="7811" xr:uid="{2EE8DB7E-586D-4F37-AD64-17ACD7582147}"/>
    <cellStyle name="SAPBEXresItem 16 2 3" xfId="11720" xr:uid="{584D7A3D-12AA-4003-A18E-19FE7B22FB14}"/>
    <cellStyle name="SAPBEXresItem 16 2 4" xfId="13708" xr:uid="{AF631FEF-5EFA-4972-8E80-67BC9070840F}"/>
    <cellStyle name="SAPBEXresItem 16 3" xfId="6513" xr:uid="{6B8D21CE-20A2-444A-888D-672245BDEB55}"/>
    <cellStyle name="SAPBEXresItem 16 4" xfId="10561" xr:uid="{FC1431AC-3D8F-4E39-A233-B5920C9B3228}"/>
    <cellStyle name="SAPBEXresItem 16 5" xfId="13064" xr:uid="{891EE367-EDE0-4CC4-ACD7-54BDED1713DA}"/>
    <cellStyle name="SAPBEXresItem 17" xfId="2518" xr:uid="{7A4F2751-2000-4A08-A65C-3927F8E6D5C8}"/>
    <cellStyle name="SAPBEXresItem 17 2" xfId="6759" xr:uid="{E5B03582-5D39-4CE5-ACFA-264BF7FC1FCE}"/>
    <cellStyle name="SAPBEXresItem 17 3" xfId="4939" xr:uid="{FD8F9AD9-C0CA-422C-A966-61324FB29399}"/>
    <cellStyle name="SAPBEXresItem 17 4" xfId="13004" xr:uid="{16E20098-C92C-4050-802A-8A5BCBE89B3D}"/>
    <cellStyle name="SAPBEXresItem 18" xfId="4528" xr:uid="{CF8FD7EC-1633-4DA6-8542-7609D1E32FA3}"/>
    <cellStyle name="SAPBEXresItem 19" xfId="5065" xr:uid="{E6F1E670-754E-4593-9B55-1D05CA096E9C}"/>
    <cellStyle name="SAPBEXresItem 2" xfId="207" xr:uid="{EA8E298D-54D4-4ECA-BF04-7FA94B185547}"/>
    <cellStyle name="SAPBEXresItem 2 2" xfId="4224" xr:uid="{965B11D4-5826-401C-815D-0E1BB16763DE}"/>
    <cellStyle name="SAPBEXresItem 2 2 2" xfId="8459" xr:uid="{D43A3EED-F129-498F-87DE-C1937DF55584}"/>
    <cellStyle name="SAPBEXresItem 2 2 3" xfId="12333" xr:uid="{4786B3DE-54FB-47BA-86EA-6F4307CFFCE9}"/>
    <cellStyle name="SAPBEXresItem 2 2 4" xfId="12049" xr:uid="{884716CB-3AF4-428B-A984-85ABE1E96398}"/>
    <cellStyle name="SAPBEXresItem 2 3" xfId="3736" xr:uid="{47A23E42-657A-427F-8D96-A8AE77F7B1CC}"/>
    <cellStyle name="SAPBEXresItem 2 3 2" xfId="7977" xr:uid="{21CCE298-A8FA-4435-A238-13DEA8B07CE4}"/>
    <cellStyle name="SAPBEXresItem 2 3 3" xfId="11881" xr:uid="{C7664AAE-DE88-4454-91A3-986712C552AD}"/>
    <cellStyle name="SAPBEXresItem 2 3 4" xfId="13569" xr:uid="{BDC074C8-DCBB-415D-9949-F8206664B740}"/>
    <cellStyle name="SAPBEXresItem 2 4" xfId="2519" xr:uid="{71E6AFD1-D1BD-40B1-9169-177CC44302D8}"/>
    <cellStyle name="SAPBEXresItem 2 4 2" xfId="6760" xr:uid="{C33F741E-FE55-43B3-9F15-7667AFB5BFF2}"/>
    <cellStyle name="SAPBEXresItem 2 4 3" xfId="4940" xr:uid="{54EE00D9-CE24-4D85-99D8-4A824AB08D72}"/>
    <cellStyle name="SAPBEXresItem 2 4 4" xfId="10256" xr:uid="{1C4901DA-C01B-4787-A1B0-B502DB4F1F59}"/>
    <cellStyle name="SAPBEXresItem 2 5" xfId="4529" xr:uid="{5534AA64-7321-4CF0-AC97-F0EE2AA0E9CD}"/>
    <cellStyle name="SAPBEXresItem 2 6" xfId="5064" xr:uid="{D73EA323-9B34-4E14-8BDF-C20C949F2137}"/>
    <cellStyle name="SAPBEXresItem 2 7" xfId="10296" xr:uid="{F47A2640-5F88-4B8A-9C8E-AD61FAF8AA30}"/>
    <cellStyle name="SAPBEXresItem 2 8" xfId="12751" xr:uid="{3F5038A5-714D-4FC7-A266-6A01480DABD2}"/>
    <cellStyle name="SAPBEXresItem 20" xfId="10297" xr:uid="{10390786-14C4-40F8-8469-5EAD515F92E2}"/>
    <cellStyle name="SAPBEXresItem 21" xfId="13475" xr:uid="{AC7E4ACF-695B-40A3-9BA5-E8548ADB0327}"/>
    <cellStyle name="SAPBEXresItem 3" xfId="2263" xr:uid="{8075C97F-F52A-46E0-89BD-EE4BCDC1BB83}"/>
    <cellStyle name="SAPBEXresItem 3 2" xfId="4225" xr:uid="{2C3AB8BB-12A7-4A20-B923-22E4AB79995E}"/>
    <cellStyle name="SAPBEXresItem 3 2 2" xfId="8460" xr:uid="{AF09DFAC-190C-4361-8021-7274EB2090B4}"/>
    <cellStyle name="SAPBEXresItem 3 2 3" xfId="12334" xr:uid="{BDCAA4CC-5DBE-47FC-B088-48FE944BBA0C}"/>
    <cellStyle name="SAPBEXresItem 3 2 4" xfId="12050" xr:uid="{5608A928-9D69-4ECF-867F-6A2B43779B46}"/>
    <cellStyle name="SAPBEXresItem 3 3" xfId="3737" xr:uid="{1D949698-B719-470A-B44C-85E7CDAED50F}"/>
    <cellStyle name="SAPBEXresItem 3 3 2" xfId="7978" xr:uid="{8F2A3823-489F-4B3D-8DB0-8A98539745E3}"/>
    <cellStyle name="SAPBEXresItem 3 3 3" xfId="11882" xr:uid="{61E14134-C5E5-47F4-940B-F74047CD711D}"/>
    <cellStyle name="SAPBEXresItem 3 3 4" xfId="13568" xr:uid="{F55D88F9-9DB5-42DA-A242-C5B8812D7D55}"/>
    <cellStyle name="SAPBEXresItem 3 4" xfId="3571" xr:uid="{DD97F9C8-3713-4117-84A5-C338C8F090F7}"/>
    <cellStyle name="SAPBEXresItem 3 4 2" xfId="7812" xr:uid="{4E9ED2F6-44B3-463D-BD04-EACAAFDBCFF7}"/>
    <cellStyle name="SAPBEXresItem 3 4 3" xfId="11721" xr:uid="{7FB91AF3-0F31-43A3-A0F6-7E142116BEEF}"/>
    <cellStyle name="SAPBEXresItem 3 4 4" xfId="13707" xr:uid="{BD4C3D97-09D1-4333-9AA4-80D248B3459D}"/>
    <cellStyle name="SAPBEXresItem 3 5" xfId="6514" xr:uid="{6DD60E6A-0A94-475B-BF63-13756170A8FE}"/>
    <cellStyle name="SAPBEXresItem 3 6" xfId="9272" xr:uid="{5BE59E2D-2497-41DE-A02F-EAE44EE03A5E}"/>
    <cellStyle name="SAPBEXresItem 3 7" xfId="10560" xr:uid="{6BA00FB8-7B9C-4648-96A8-A566A50FB5DD}"/>
    <cellStyle name="SAPBEXresItem 3 8" xfId="13974" xr:uid="{7D221C5E-7367-47D8-A601-0819EA49728B}"/>
    <cellStyle name="SAPBEXresItem 4" xfId="2264" xr:uid="{C90FBA25-DA58-4DF6-A6D6-F3247A977241}"/>
    <cellStyle name="SAPBEXresItem 4 2" xfId="4226" xr:uid="{05C1C1DA-038A-405A-820C-0A1635E95D85}"/>
    <cellStyle name="SAPBEXresItem 4 2 2" xfId="8461" xr:uid="{A54A397B-26A0-4049-B1C5-6DC47B1A5AAC}"/>
    <cellStyle name="SAPBEXresItem 4 2 3" xfId="12335" xr:uid="{5BC5D440-A4DA-4399-BB0A-15E254E302B8}"/>
    <cellStyle name="SAPBEXresItem 4 2 4" xfId="12051" xr:uid="{E12C56CC-360E-4C0C-A61E-2EB900909762}"/>
    <cellStyle name="SAPBEXresItem 4 3" xfId="3572" xr:uid="{73244E4F-91ED-40ED-926A-31677F7592FE}"/>
    <cellStyle name="SAPBEXresItem 4 3 2" xfId="7813" xr:uid="{8381C6E7-FA45-4AE1-9311-B5BD43760B39}"/>
    <cellStyle name="SAPBEXresItem 4 3 3" xfId="11722" xr:uid="{9256D1FA-BA51-4879-AB39-8C17DB8709D1}"/>
    <cellStyle name="SAPBEXresItem 4 3 4" xfId="13706" xr:uid="{F9FA814B-B07F-422E-B666-17B87D507E84}"/>
    <cellStyle name="SAPBEXresItem 4 4" xfId="6515" xr:uid="{C8B480F1-8FC1-4CAF-9E98-BF28EA813576}"/>
    <cellStyle name="SAPBEXresItem 4 5" xfId="9273" xr:uid="{607286F3-B96D-4DF7-BABF-266275A6A049}"/>
    <cellStyle name="SAPBEXresItem 4 6" xfId="10559" xr:uid="{BA39A4CF-4A17-4E38-A257-48DDC852C738}"/>
    <cellStyle name="SAPBEXresItem 4 7" xfId="13849" xr:uid="{1F2E96F7-FCFA-49AC-B122-9CB4D57E7A61}"/>
    <cellStyle name="SAPBEXresItem 5" xfId="2265" xr:uid="{4C0BD9E9-7AE7-41CF-900E-26677962C2F0}"/>
    <cellStyle name="SAPBEXresItem 5 2" xfId="3573" xr:uid="{89043C4C-590A-4BE4-83DB-120EF6209AE6}"/>
    <cellStyle name="SAPBEXresItem 5 2 2" xfId="7814" xr:uid="{A53A632A-B978-4622-A911-399B417A5C16}"/>
    <cellStyle name="SAPBEXresItem 5 2 3" xfId="11723" xr:uid="{546CF5E0-364F-4739-A0A3-8744EC08EE20}"/>
    <cellStyle name="SAPBEXresItem 5 2 4" xfId="13705" xr:uid="{39E064E3-BD88-457D-B3CF-121E05DB2DAF}"/>
    <cellStyle name="SAPBEXresItem 5 3" xfId="6516" xr:uid="{164CFC65-B0EC-4C60-8817-A4DB901B1D11}"/>
    <cellStyle name="SAPBEXresItem 5 4" xfId="9274" xr:uid="{D0CCAF93-895B-4C48-B580-594D573331C7}"/>
    <cellStyle name="SAPBEXresItem 5 5" xfId="10558" xr:uid="{7D741556-5B45-4937-8A52-D02FADFDC537}"/>
    <cellStyle name="SAPBEXresItem 5 6" xfId="13065" xr:uid="{7EAFA047-30AF-4BE5-9CA1-62AFCB2560F8}"/>
    <cellStyle name="SAPBEXresItem 6" xfId="2266" xr:uid="{ECDB156C-0444-45C3-82AE-AC37681AD345}"/>
    <cellStyle name="SAPBEXresItem 6 2" xfId="3574" xr:uid="{EE5E195C-0EA3-4CF8-92D5-E07CBBAA3740}"/>
    <cellStyle name="SAPBEXresItem 6 2 2" xfId="7815" xr:uid="{4EB4DA5F-ACD5-494F-AE72-C17683FD514A}"/>
    <cellStyle name="SAPBEXresItem 6 2 3" xfId="11724" xr:uid="{E1DCB8C2-8D62-4B48-8D46-D0F709ADE9D9}"/>
    <cellStyle name="SAPBEXresItem 6 2 4" xfId="13704" xr:uid="{E183C608-C577-4D72-8A74-AE06D4277BDD}"/>
    <cellStyle name="SAPBEXresItem 6 3" xfId="6517" xr:uid="{068930DD-668E-40A9-93BD-6592D52BBB0E}"/>
    <cellStyle name="SAPBEXresItem 6 4" xfId="9275" xr:uid="{6AB3ACAD-CD00-4333-9E4C-8051267A73D0}"/>
    <cellStyle name="SAPBEXresItem 6 5" xfId="10557" xr:uid="{13773AE5-FD54-4538-8193-E65B97724357}"/>
    <cellStyle name="SAPBEXresItem 6 6" xfId="9797" xr:uid="{D601F124-C4D8-4861-91F0-881C71510F0E}"/>
    <cellStyle name="SAPBEXresItem 7" xfId="2267" xr:uid="{76E8D7DF-7B27-4665-8629-32D710ACFAA3}"/>
    <cellStyle name="SAPBEXresItem 7 2" xfId="3575" xr:uid="{6E0B82DB-0739-44CE-ADCD-900B7AB63CCE}"/>
    <cellStyle name="SAPBEXresItem 7 2 2" xfId="7816" xr:uid="{7AD61C43-420D-42E0-BBA4-B40268E6B648}"/>
    <cellStyle name="SAPBEXresItem 7 2 3" xfId="11725" xr:uid="{F921CA61-1E91-4C54-80F9-05A3BB0B3C97}"/>
    <cellStyle name="SAPBEXresItem 7 2 4" xfId="13703" xr:uid="{A5F8ECD6-09BC-49F6-95AF-50C875BA021A}"/>
    <cellStyle name="SAPBEXresItem 7 3" xfId="6518" xr:uid="{5358EBA1-3693-4281-8D2B-8F275309062F}"/>
    <cellStyle name="SAPBEXresItem 7 4" xfId="9276" xr:uid="{CEA4A676-9100-4E6F-88F7-F1C8578E4FBA}"/>
    <cellStyle name="SAPBEXresItem 7 5" xfId="10556" xr:uid="{03040B88-E044-4A3C-8340-895B42385D33}"/>
    <cellStyle name="SAPBEXresItem 7 6" xfId="10874" xr:uid="{63CA9045-8E01-4A7B-9944-AAF66B235088}"/>
    <cellStyle name="SAPBEXresItem 8" xfId="2268" xr:uid="{E64E0794-3E74-4D1E-BDC8-CFF1640E64D4}"/>
    <cellStyle name="SAPBEXresItem 8 2" xfId="3576" xr:uid="{BD028DA2-0837-4418-B33F-D2EDEAFF26BF}"/>
    <cellStyle name="SAPBEXresItem 8 2 2" xfId="7817" xr:uid="{63431B98-DC7A-49EF-9A34-33E5D50EFDE7}"/>
    <cellStyle name="SAPBEXresItem 8 2 3" xfId="11726" xr:uid="{5F50C1C9-C364-475F-B4CB-1DF971A371EF}"/>
    <cellStyle name="SAPBEXresItem 8 2 4" xfId="13702" xr:uid="{418E08A8-984A-4B44-BF58-260491A6C767}"/>
    <cellStyle name="SAPBEXresItem 8 3" xfId="6519" xr:uid="{8710167E-6E55-460D-B4E0-A92425E56D1D}"/>
    <cellStyle name="SAPBEXresItem 8 4" xfId="9277" xr:uid="{F027B04E-D234-408D-B4A6-949F2185E30B}"/>
    <cellStyle name="SAPBEXresItem 8 5" xfId="10555" xr:uid="{2F15E898-7990-4B62-942F-3F7625362041}"/>
    <cellStyle name="SAPBEXresItem 8 6" xfId="13063" xr:uid="{968C523F-773B-4E78-B143-8C411729F9B6}"/>
    <cellStyle name="SAPBEXresItem 9" xfId="2269" xr:uid="{1ABBA79B-8A26-4A50-8D8E-A9A72058F9F8}"/>
    <cellStyle name="SAPBEXresItem 9 2" xfId="3577" xr:uid="{42997BF2-5EED-49F8-8412-13269BC7045A}"/>
    <cellStyle name="SAPBEXresItem 9 2 2" xfId="7818" xr:uid="{8D96A1FE-19B2-4083-BE66-CA827C0FFD5E}"/>
    <cellStyle name="SAPBEXresItem 9 2 3" xfId="11727" xr:uid="{284F6E2D-67D2-4C73-B48D-C91456CD0B69}"/>
    <cellStyle name="SAPBEXresItem 9 2 4" xfId="13701" xr:uid="{70C27EF0-84E2-4A62-BE53-F0F70536F2ED}"/>
    <cellStyle name="SAPBEXresItem 9 3" xfId="6520" xr:uid="{6EA0ADA9-827C-4D14-BDBE-525D57E332A9}"/>
    <cellStyle name="SAPBEXresItem 9 4" xfId="9278" xr:uid="{999042F2-077B-4BAD-9FC4-3D6C0F430CFF}"/>
    <cellStyle name="SAPBEXresItem 9 5" xfId="6603" xr:uid="{FB4DB67F-F90F-4F91-B236-5C51CBAF3A97}"/>
    <cellStyle name="SAPBEXresItem 9 6" xfId="13848" xr:uid="{9E6F5D8F-0E45-443A-A807-1D5ADD31CAC5}"/>
    <cellStyle name="SAPBEXresItem_Mesquite Solar 277 MW v1" xfId="2270" xr:uid="{6514DA8A-9486-4D93-819C-B1AF869A251A}"/>
    <cellStyle name="SAPBEXresItemX" xfId="208" xr:uid="{956BE94B-10CD-4D64-9552-08B0EAF95080}"/>
    <cellStyle name="SAPBEXresItemX 10" xfId="2271" xr:uid="{2AF961B1-E84D-4C7B-A87E-77138CC9EAFE}"/>
    <cellStyle name="SAPBEXresItemX 10 2" xfId="3578" xr:uid="{F6D67ECB-4624-4A25-B4B6-5120254A4BAC}"/>
    <cellStyle name="SAPBEXresItemX 10 2 2" xfId="7819" xr:uid="{72E98886-F123-4AA8-BE86-118309DB0B92}"/>
    <cellStyle name="SAPBEXresItemX 10 2 3" xfId="11728" xr:uid="{CB91F3E6-FFF8-4BA9-87D4-D09DF9AFB8F8}"/>
    <cellStyle name="SAPBEXresItemX 10 2 4" xfId="13700" xr:uid="{0613962B-D507-4B7B-8F88-A3E7E70E413F}"/>
    <cellStyle name="SAPBEXresItemX 10 3" xfId="6521" xr:uid="{302E2DF7-FC83-4E65-B1FC-6632AF40A4C9}"/>
    <cellStyle name="SAPBEXresItemX 10 4" xfId="9279" xr:uid="{5F60C7B2-E3D7-4A0E-B808-69FBFFC4C2D4}"/>
    <cellStyle name="SAPBEXresItemX 10 5" xfId="4555" xr:uid="{4E5A2B5B-DCEE-4FF0-9740-6ED40C307E9D}"/>
    <cellStyle name="SAPBEXresItemX 10 6" xfId="9798" xr:uid="{7B55622C-1E39-42ED-85E1-479571EBE9B4}"/>
    <cellStyle name="SAPBEXresItemX 11" xfId="2272" xr:uid="{C27B2B8A-9E95-487F-B1CE-A11E262FDF44}"/>
    <cellStyle name="SAPBEXresItemX 11 2" xfId="3579" xr:uid="{A6165881-BA7B-4988-A9A6-2A2CD7078D20}"/>
    <cellStyle name="SAPBEXresItemX 11 2 2" xfId="7820" xr:uid="{0438DC00-16A0-4BE7-8C6E-466C9DD77D07}"/>
    <cellStyle name="SAPBEXresItemX 11 2 3" xfId="11729" xr:uid="{923D1472-EC88-4C3C-8430-DF0E88BD48D7}"/>
    <cellStyle name="SAPBEXresItemX 11 2 4" xfId="8308" xr:uid="{CCA30517-B533-4CD2-8DDB-D071E41C6E84}"/>
    <cellStyle name="SAPBEXresItemX 11 3" xfId="6522" xr:uid="{1BB0E215-A25E-409B-A3F8-875AF43D5D84}"/>
    <cellStyle name="SAPBEXresItemX 11 4" xfId="9280" xr:uid="{CF620E56-B7D9-44F3-ADBE-11A658EE4277}"/>
    <cellStyle name="SAPBEXresItemX 11 5" xfId="10554" xr:uid="{B00F4903-4421-4496-8117-EDC5A0BA5179}"/>
    <cellStyle name="SAPBEXresItemX 11 6" xfId="9455" xr:uid="{85184468-69B7-4D00-8144-914924E0155C}"/>
    <cellStyle name="SAPBEXresItemX 12" xfId="2273" xr:uid="{D18C1B51-3E86-42B2-A4D8-F603138651A6}"/>
    <cellStyle name="SAPBEXresItemX 12 2" xfId="3580" xr:uid="{9B9FB5EE-EF75-4672-AF14-697A4E9397A4}"/>
    <cellStyle name="SAPBEXresItemX 12 2 2" xfId="7821" xr:uid="{5F88DEF1-6D05-44B3-9606-09341400DE2E}"/>
    <cellStyle name="SAPBEXresItemX 12 2 3" xfId="11730" xr:uid="{D9E339DC-9516-44DC-9D2D-5987CA6CCEBD}"/>
    <cellStyle name="SAPBEXresItemX 12 2 4" xfId="13699" xr:uid="{D11FA0B4-0C86-475F-9C8B-8285423EEACD}"/>
    <cellStyle name="SAPBEXresItemX 12 3" xfId="6523" xr:uid="{5FE68EC4-A306-4FA0-B263-724BDAD89860}"/>
    <cellStyle name="SAPBEXresItemX 12 4" xfId="9281" xr:uid="{CB7D0ACD-1F3D-4FE7-B77E-90D991924695}"/>
    <cellStyle name="SAPBEXresItemX 12 5" xfId="10553" xr:uid="{92B118F4-7913-4E8A-BC16-2871D81B7D68}"/>
    <cellStyle name="SAPBEXresItemX 12 6" xfId="13061" xr:uid="{01C97443-7A66-41BB-8EB5-3D376D4DC785}"/>
    <cellStyle name="SAPBEXresItemX 13" xfId="2274" xr:uid="{D418FE64-CA64-40C9-8614-BBD2A98C92DC}"/>
    <cellStyle name="SAPBEXresItemX 13 2" xfId="3581" xr:uid="{BCD0F860-D9D3-4AA5-B1BE-E439D7E93826}"/>
    <cellStyle name="SAPBEXresItemX 13 2 2" xfId="7822" xr:uid="{138C1375-2D12-492A-B5D4-D42B22F78690}"/>
    <cellStyle name="SAPBEXresItemX 13 2 3" xfId="11731" xr:uid="{2DAA9E1D-B5FC-40A8-9FC0-48937573537A}"/>
    <cellStyle name="SAPBEXresItemX 13 2 4" xfId="13698" xr:uid="{608655CA-CC56-43D9-8DF2-DBC6EB4F843C}"/>
    <cellStyle name="SAPBEXresItemX 13 3" xfId="6524" xr:uid="{EEBBCB0A-D215-47A9-B095-90F06E944A53}"/>
    <cellStyle name="SAPBEXresItemX 13 4" xfId="9282" xr:uid="{94E954CB-FED9-4756-A13D-CA3749AC3E60}"/>
    <cellStyle name="SAPBEXresItemX 13 5" xfId="10552" xr:uid="{6E5D146E-5AFA-4AE8-91FD-70ED73556C29}"/>
    <cellStyle name="SAPBEXresItemX 13 6" xfId="13062" xr:uid="{6465C108-84BB-480D-B397-4224CEC73709}"/>
    <cellStyle name="SAPBEXresItemX 14" xfId="2275" xr:uid="{556DB618-4870-45EB-B68C-EE0ABF906BF8}"/>
    <cellStyle name="SAPBEXresItemX 14 2" xfId="3582" xr:uid="{776E7C4F-9D5F-4516-B536-FC57FE9F6074}"/>
    <cellStyle name="SAPBEXresItemX 14 2 2" xfId="7823" xr:uid="{6B304571-4324-42A8-B63E-1AB554192B58}"/>
    <cellStyle name="SAPBEXresItemX 14 2 3" xfId="11732" xr:uid="{EDF8876A-8EB1-4695-A4A3-376358D05563}"/>
    <cellStyle name="SAPBEXresItemX 14 2 4" xfId="13697" xr:uid="{78E96357-7627-40B4-9869-3D6AA8B5A448}"/>
    <cellStyle name="SAPBEXresItemX 14 3" xfId="6525" xr:uid="{548B408F-72A0-4EF5-8295-C6A1AF15C03F}"/>
    <cellStyle name="SAPBEXresItemX 14 4" xfId="9283" xr:uid="{27787505-0E68-42BB-8C7A-28EB83DB7CC8}"/>
    <cellStyle name="SAPBEXresItemX 14 5" xfId="10551" xr:uid="{BEECAE62-08C1-4146-9B39-229E38559B12}"/>
    <cellStyle name="SAPBEXresItemX 14 6" xfId="9796" xr:uid="{6F9083D0-FF0C-4962-A27D-5217F27141CA}"/>
    <cellStyle name="SAPBEXresItemX 15" xfId="2276" xr:uid="{2BAC3A6F-4621-432F-8AE6-1C610E9F3D8D}"/>
    <cellStyle name="SAPBEXresItemX 15 2" xfId="3583" xr:uid="{90A0489D-7751-4C57-A410-5E94BF39D474}"/>
    <cellStyle name="SAPBEXresItemX 15 2 2" xfId="7824" xr:uid="{B9AFEF89-E475-494F-B442-451A78622A50}"/>
    <cellStyle name="SAPBEXresItemX 15 2 3" xfId="11733" xr:uid="{D2F5F076-68E3-41C7-81AC-CDEA56FB21F8}"/>
    <cellStyle name="SAPBEXresItemX 15 2 4" xfId="13696" xr:uid="{1CBBBEAE-B216-4EF1-8915-88DC3E28C633}"/>
    <cellStyle name="SAPBEXresItemX 15 3" xfId="6526" xr:uid="{5331634F-6A51-4F56-96F2-28B8B7217010}"/>
    <cellStyle name="SAPBEXresItemX 15 4" xfId="9284" xr:uid="{6D96E58A-EFF1-4E0B-9576-664FD164E26C}"/>
    <cellStyle name="SAPBEXresItemX 15 5" xfId="10550" xr:uid="{9A453610-0DE6-4C5D-AAAE-59D3D764FF71}"/>
    <cellStyle name="SAPBEXresItemX 15 6" xfId="9795" xr:uid="{44CF1DAF-F587-4A86-B73A-530156FEABB1}"/>
    <cellStyle name="SAPBEXresItemX 16" xfId="2520" xr:uid="{0190025C-6267-476F-B61F-4057C015C207}"/>
    <cellStyle name="SAPBEXresItemX 16 2" xfId="6761" xr:uid="{5D6E8445-0C38-46F9-9E24-76526EA5E40C}"/>
    <cellStyle name="SAPBEXresItemX 16 3" xfId="4941" xr:uid="{B98A1892-5716-430F-92B1-39125D32BD00}"/>
    <cellStyle name="SAPBEXresItemX 16 4" xfId="13003" xr:uid="{3E06D7F6-80EB-4003-B9A5-DF568020893B}"/>
    <cellStyle name="SAPBEXresItemX 17" xfId="4530" xr:uid="{893EB58F-AEB7-4497-86EA-E940B504CC6F}"/>
    <cellStyle name="SAPBEXresItemX 18" xfId="5063" xr:uid="{5727D908-B2B0-4E36-AFDE-3164661478E5}"/>
    <cellStyle name="SAPBEXresItemX 19" xfId="10295" xr:uid="{12448154-0D16-4A48-BFF6-394D4BBE8797}"/>
    <cellStyle name="SAPBEXresItemX 2" xfId="209" xr:uid="{C8E910CC-DBE0-414C-B9A7-884AD94802F5}"/>
    <cellStyle name="SAPBEXresItemX 2 2" xfId="4227" xr:uid="{40E34B96-0E94-4D73-A7F5-96C0EF5C4291}"/>
    <cellStyle name="SAPBEXresItemX 2 2 2" xfId="8462" xr:uid="{6FF70111-DB7F-4EC2-9964-A2671F59A078}"/>
    <cellStyle name="SAPBEXresItemX 2 2 3" xfId="12336" xr:uid="{E6641CAD-95E3-438B-8AF5-4597DC226CF8}"/>
    <cellStyle name="SAPBEXresItemX 2 2 4" xfId="9358" xr:uid="{74924527-FEA2-4A55-AA3B-1D75B06B105F}"/>
    <cellStyle name="SAPBEXresItemX 2 3" xfId="3738" xr:uid="{3AE9092C-8CCD-4595-A00D-786A5523038A}"/>
    <cellStyle name="SAPBEXresItemX 2 3 2" xfId="7979" xr:uid="{53C8D591-D434-407D-A2D9-726C9E3EBC69}"/>
    <cellStyle name="SAPBEXresItemX 2 3 3" xfId="11883" xr:uid="{BC476EA2-937A-44C4-933E-7FD7C761A995}"/>
    <cellStyle name="SAPBEXresItemX 2 3 4" xfId="13567" xr:uid="{C4FD5316-A06B-42D7-95C8-04DD8DE792B3}"/>
    <cellStyle name="SAPBEXresItemX 2 4" xfId="2521" xr:uid="{DA0CBC2E-CA09-4BBB-B49B-7EDF3AC272E6}"/>
    <cellStyle name="SAPBEXresItemX 2 4 2" xfId="6762" xr:uid="{A73C159A-6448-40A7-9B30-5DDF580A52DA}"/>
    <cellStyle name="SAPBEXresItemX 2 4 3" xfId="4942" xr:uid="{5575B528-D4A5-401C-877B-0226F56A629F}"/>
    <cellStyle name="SAPBEXresItemX 2 4 4" xfId="10255" xr:uid="{6A46CF23-19C2-44F5-B02A-BC8B07174AC5}"/>
    <cellStyle name="SAPBEXresItemX 2 5" xfId="4531" xr:uid="{84B2413E-9C20-4B67-A2D1-7693D9A7A72A}"/>
    <cellStyle name="SAPBEXresItemX 2 6" xfId="5062" xr:uid="{72B5B435-C8E2-4E4C-973D-87DD6C3038FB}"/>
    <cellStyle name="SAPBEXresItemX 2 7" xfId="10294" xr:uid="{CCE234E5-4D4B-46C5-BAD5-1E78BD7749AD}"/>
    <cellStyle name="SAPBEXresItemX 2 8" xfId="12750" xr:uid="{F7238C2C-BA45-4BE1-905B-8DD2D72FABC3}"/>
    <cellStyle name="SAPBEXresItemX 20" xfId="13474" xr:uid="{AB238010-14A5-4254-A939-33A3913775EA}"/>
    <cellStyle name="SAPBEXresItemX 3" xfId="2277" xr:uid="{FBE21A78-280A-4D27-994A-DBA77D64CBE1}"/>
    <cellStyle name="SAPBEXresItemX 3 2" xfId="4228" xr:uid="{C549D818-AA9E-4EB9-ACD3-F81392D377D3}"/>
    <cellStyle name="SAPBEXresItemX 3 2 2" xfId="8463" xr:uid="{5BCF9CB4-B2D4-48A5-BBC2-ACF11D403A08}"/>
    <cellStyle name="SAPBEXresItemX 3 2 3" xfId="12337" xr:uid="{480FD5AB-D973-4A14-ACDD-EB44EE65D03A}"/>
    <cellStyle name="SAPBEXresItemX 3 2 4" xfId="12052" xr:uid="{D5703FB0-404F-4374-8C46-1E82E76A0775}"/>
    <cellStyle name="SAPBEXresItemX 3 3" xfId="3739" xr:uid="{347FBD91-E092-43B5-8C22-4BB80A03FEC5}"/>
    <cellStyle name="SAPBEXresItemX 3 3 2" xfId="7980" xr:uid="{4566527C-9893-4C2F-B65F-6F1C625C7751}"/>
    <cellStyle name="SAPBEXresItemX 3 3 3" xfId="11884" xr:uid="{6BE78880-172E-49C7-8985-6DE74EB6F758}"/>
    <cellStyle name="SAPBEXresItemX 3 3 4" xfId="13566" xr:uid="{870E6390-5FEE-4D7C-B6D4-58B1B94CC351}"/>
    <cellStyle name="SAPBEXresItemX 3 4" xfId="3584" xr:uid="{2C32085A-FCA6-44B4-B55F-C95E866CE8EC}"/>
    <cellStyle name="SAPBEXresItemX 3 4 2" xfId="7825" xr:uid="{0E842676-12AB-44F5-AB0C-A54E3C45B0DD}"/>
    <cellStyle name="SAPBEXresItemX 3 4 3" xfId="11734" xr:uid="{55871D47-0FC2-4700-BBC3-1364D831AF3D}"/>
    <cellStyle name="SAPBEXresItemX 3 4 4" xfId="13695" xr:uid="{E5F16EDA-450C-4CB8-BC16-4AFCE73FFE0D}"/>
    <cellStyle name="SAPBEXresItemX 3 5" xfId="6527" xr:uid="{AB380CC8-A086-471A-9304-EF4C57ED75A7}"/>
    <cellStyle name="SAPBEXresItemX 3 6" xfId="9285" xr:uid="{31FA9CD2-6C44-4265-960A-A9583F512A40}"/>
    <cellStyle name="SAPBEXresItemX 3 7" xfId="10549" xr:uid="{821694F8-AFEE-4CAE-92CB-B6523056C661}"/>
    <cellStyle name="SAPBEXresItemX 3 8" xfId="12877" xr:uid="{55AE2E6C-D3AC-4151-B48D-E574AC70B10C}"/>
    <cellStyle name="SAPBEXresItemX 4" xfId="2278" xr:uid="{4A35D6FA-A04D-43D6-8BC9-CF7AE2A33264}"/>
    <cellStyle name="SAPBEXresItemX 4 2" xfId="4229" xr:uid="{B3F2308A-C2BC-4031-9987-C19FF45E1CA7}"/>
    <cellStyle name="SAPBEXresItemX 4 2 2" xfId="8464" xr:uid="{304A84D3-C659-4704-931E-F23E999C8FA5}"/>
    <cellStyle name="SAPBEXresItemX 4 2 3" xfId="12338" xr:uid="{A8C55728-B6FF-4766-BBB6-4E5EDE034BFD}"/>
    <cellStyle name="SAPBEXresItemX 4 2 4" xfId="12053" xr:uid="{081836A0-45DD-4591-BD4E-6EE69C04F032}"/>
    <cellStyle name="SAPBEXresItemX 4 3" xfId="3585" xr:uid="{B4E24FCB-C87B-44CC-AD92-0095F9212012}"/>
    <cellStyle name="SAPBEXresItemX 4 3 2" xfId="7826" xr:uid="{0DD4E12E-BB3C-4E43-B2FD-6E0DB745D697}"/>
    <cellStyle name="SAPBEXresItemX 4 3 3" xfId="11735" xr:uid="{8AD05543-F586-497F-AFC7-D2B4BC516BA3}"/>
    <cellStyle name="SAPBEXresItemX 4 3 4" xfId="13694" xr:uid="{D8E53B5B-BF7B-4B57-B75C-A55B792C5940}"/>
    <cellStyle name="SAPBEXresItemX 4 4" xfId="6528" xr:uid="{56BC5BE6-E69A-4602-B4E1-67863638BFDA}"/>
    <cellStyle name="SAPBEXresItemX 4 5" xfId="9286" xr:uid="{DBD6D049-9B01-4EBC-97C0-3D2D3FC91C5B}"/>
    <cellStyle name="SAPBEXresItemX 4 6" xfId="10548" xr:uid="{9EF9AAF4-C186-4158-B71A-FDB29CBB2FDD}"/>
    <cellStyle name="SAPBEXresItemX 4 7" xfId="13060" xr:uid="{501CB6E4-ECDD-41E4-A4C3-883A1DA3ACFE}"/>
    <cellStyle name="SAPBEXresItemX 5" xfId="2279" xr:uid="{2E639289-D34E-4512-805E-ECFE61EB0AD2}"/>
    <cellStyle name="SAPBEXresItemX 5 2" xfId="3586" xr:uid="{02F2668D-5262-4C99-BF65-E7869DB63972}"/>
    <cellStyle name="SAPBEXresItemX 5 2 2" xfId="7827" xr:uid="{C1C4E3F8-1A10-43A8-B2D7-30771C1F1A66}"/>
    <cellStyle name="SAPBEXresItemX 5 2 3" xfId="11736" xr:uid="{D23636CF-E226-475E-A171-43B5137D1869}"/>
    <cellStyle name="SAPBEXresItemX 5 2 4" xfId="13693" xr:uid="{18E7731C-9DF6-4392-90D4-7FFF699798DE}"/>
    <cellStyle name="SAPBEXresItemX 5 3" xfId="6529" xr:uid="{921F4E11-5735-427A-8FFD-4977E850FA82}"/>
    <cellStyle name="SAPBEXresItemX 5 4" xfId="9287" xr:uid="{F7D2DAE4-32B8-496C-AD45-13384F9E3813}"/>
    <cellStyle name="SAPBEXresItemX 5 5" xfId="10547" xr:uid="{10134D71-738D-4FB9-A3A5-9A042E3FAE89}"/>
    <cellStyle name="SAPBEXresItemX 5 6" xfId="13522" xr:uid="{C416104B-49D1-454D-91F9-FA229A6B4B73}"/>
    <cellStyle name="SAPBEXresItemX 6" xfId="2280" xr:uid="{D16FAFFE-3FB6-47CA-BDE5-AB306DF49289}"/>
    <cellStyle name="SAPBEXresItemX 6 2" xfId="3587" xr:uid="{1BB29FCE-5F34-4403-A43B-B50567754ACF}"/>
    <cellStyle name="SAPBEXresItemX 6 2 2" xfId="7828" xr:uid="{FFDBEB54-C345-4089-BD65-3EC44ACAC9C9}"/>
    <cellStyle name="SAPBEXresItemX 6 2 3" xfId="11737" xr:uid="{EE2489A4-CDA9-4477-8BA6-B4A7E3124307}"/>
    <cellStyle name="SAPBEXresItemX 6 2 4" xfId="13692" xr:uid="{1C61E16A-5AEB-4E34-98AC-0590E487EDF6}"/>
    <cellStyle name="SAPBEXresItemX 6 3" xfId="6530" xr:uid="{9D82E0FE-4330-4286-98FA-F4E7B6C9E80A}"/>
    <cellStyle name="SAPBEXresItemX 6 4" xfId="9288" xr:uid="{4F434AB3-74F7-4B4F-9CBA-A348D162BF51}"/>
    <cellStyle name="SAPBEXresItemX 6 5" xfId="10546" xr:uid="{B81B3451-F875-4C04-BA8E-542B15EB5E70}"/>
    <cellStyle name="SAPBEXresItemX 6 6" xfId="9794" xr:uid="{C8E1BD1B-505C-4D96-8A71-67E0A0DC95B1}"/>
    <cellStyle name="SAPBEXresItemX 7" xfId="2281" xr:uid="{8C2356D3-E53E-46EB-AC12-EC0AEC19E196}"/>
    <cellStyle name="SAPBEXresItemX 7 2" xfId="3588" xr:uid="{1B0BE021-C4BC-4137-8F9E-36343C3188BA}"/>
    <cellStyle name="SAPBEXresItemX 7 2 2" xfId="7829" xr:uid="{347AF418-3DB1-4BCA-93C2-16385AEAEA13}"/>
    <cellStyle name="SAPBEXresItemX 7 2 3" xfId="11738" xr:uid="{752EB0A6-5974-4094-888F-2AF3E9943C59}"/>
    <cellStyle name="SAPBEXresItemX 7 2 4" xfId="13691" xr:uid="{CD7CE0ED-5622-4964-A6F6-98A546869C5A}"/>
    <cellStyle name="SAPBEXresItemX 7 3" xfId="6531" xr:uid="{86B79804-95DE-45AA-A6EC-637F24E89554}"/>
    <cellStyle name="SAPBEXresItemX 7 4" xfId="9289" xr:uid="{A9693161-14F1-4058-B349-0483E9268C32}"/>
    <cellStyle name="SAPBEXresItemX 7 5" xfId="10545" xr:uid="{19ACDE24-2F46-4E14-BC6F-62D7D9D0AEF9}"/>
    <cellStyle name="SAPBEXresItemX 7 6" xfId="9673" xr:uid="{E1B331D2-6E2D-4C84-BABA-70AC216EAC02}"/>
    <cellStyle name="SAPBEXresItemX 8" xfId="2282" xr:uid="{FE007F05-7F37-41F5-AD05-7EF83EF91F2A}"/>
    <cellStyle name="SAPBEXresItemX 8 2" xfId="3589" xr:uid="{457EDFEC-F5F7-4872-B425-D9EA2528228F}"/>
    <cellStyle name="SAPBEXresItemX 8 2 2" xfId="7830" xr:uid="{310CAC92-8F67-4E0A-AD80-C8661B3DE1ED}"/>
    <cellStyle name="SAPBEXresItemX 8 2 3" xfId="11739" xr:uid="{08A1A7AE-29FE-494C-B9ED-F2C09E6C47BC}"/>
    <cellStyle name="SAPBEXresItemX 8 2 4" xfId="13690" xr:uid="{E1409B56-05F0-43FE-9A0A-6ABE56D032A2}"/>
    <cellStyle name="SAPBEXresItemX 8 3" xfId="6532" xr:uid="{E09AC126-E4F5-49A5-AC89-9ED16671FC0D}"/>
    <cellStyle name="SAPBEXresItemX 8 4" xfId="9290" xr:uid="{8D1BDB45-BA8D-493D-8720-D787674F2968}"/>
    <cellStyle name="SAPBEXresItemX 8 5" xfId="10544" xr:uid="{8603D3B8-B88B-4F16-9853-ED29C7F84AF1}"/>
    <cellStyle name="SAPBEXresItemX 8 6" xfId="12819" xr:uid="{977742C8-D2C1-44FD-9106-19940FB8AA14}"/>
    <cellStyle name="SAPBEXresItemX 9" xfId="2283" xr:uid="{DB1B77B4-BA1B-49CC-99A2-9037D6F78C83}"/>
    <cellStyle name="SAPBEXresItemX 9 2" xfId="3590" xr:uid="{32DABCC2-6D59-496A-94E3-B00F9CDF2A4B}"/>
    <cellStyle name="SAPBEXresItemX 9 2 2" xfId="7831" xr:uid="{BB0FE2DB-6BB1-471D-9A3E-1D1006CCEFB5}"/>
    <cellStyle name="SAPBEXresItemX 9 2 3" xfId="11740" xr:uid="{D2119005-52B5-4CC5-AC84-375A200825A2}"/>
    <cellStyle name="SAPBEXresItemX 9 2 4" xfId="10461" xr:uid="{8575B47B-A417-4B7A-BEB9-6083D341C6E5}"/>
    <cellStyle name="SAPBEXresItemX 9 3" xfId="6533" xr:uid="{364CDCF8-9A76-431A-BB39-679DC387C098}"/>
    <cellStyle name="SAPBEXresItemX 9 4" xfId="9291" xr:uid="{8D175715-FF22-44EC-BA34-F1CDDE9E1043}"/>
    <cellStyle name="SAPBEXresItemX 9 5" xfId="10543" xr:uid="{CCD8A027-1DFB-46CD-88F4-C7873A37E89A}"/>
    <cellStyle name="SAPBEXresItemX 9 6" xfId="13059" xr:uid="{FDB972A5-FE59-4520-B30C-7D9D52387702}"/>
    <cellStyle name="SAPBEXresItemX_Mesquite Solar 277 MW v1" xfId="2284" xr:uid="{EA3612F5-C5BC-4716-83AB-A8D3FD086D7C}"/>
    <cellStyle name="SAPBEXstdData" xfId="210" xr:uid="{CCDDCD90-D099-4D71-8DD2-4A23B21220EB}"/>
    <cellStyle name="SAPBEXstdData 10" xfId="2285" xr:uid="{27251E2D-67AB-48BE-A141-B3DAD3FF5BB4}"/>
    <cellStyle name="SAPBEXstdData 10 2" xfId="3591" xr:uid="{239F46C3-F89A-4DF3-8F45-FBAA71C82FF0}"/>
    <cellStyle name="SAPBEXstdData 10 2 2" xfId="7832" xr:uid="{D718A544-9E9A-43DB-9EEE-DD02051BBB4C}"/>
    <cellStyle name="SAPBEXstdData 10 2 3" xfId="11741" xr:uid="{236815F9-5D97-4BF8-B39E-A291D8E8FD2D}"/>
    <cellStyle name="SAPBEXstdData 10 2 4" xfId="13689" xr:uid="{8FDA2BC4-5C2C-4257-AA5C-7C4FD0E4CE67}"/>
    <cellStyle name="SAPBEXstdData 10 3" xfId="6534" xr:uid="{CE68F826-9657-4AC3-B831-93A0372C216C}"/>
    <cellStyle name="SAPBEXstdData 10 4" xfId="9292" xr:uid="{399186B5-E4AB-46C8-AD29-92F943A4B64D}"/>
    <cellStyle name="SAPBEXstdData 10 5" xfId="10542" xr:uid="{CFDA8A36-3173-4EB9-AEC3-E91BDEF061AC}"/>
    <cellStyle name="SAPBEXstdData 10 6" xfId="13058" xr:uid="{C6EDF218-A9CE-4CCC-A850-223B74FAAF98}"/>
    <cellStyle name="SAPBEXstdData 11" xfId="2286" xr:uid="{C889F06C-55FE-435D-AB6C-4D3F964C3BA5}"/>
    <cellStyle name="SAPBEXstdData 11 2" xfId="3592" xr:uid="{644DD97B-E4A5-438D-93B8-84BBC61FB44D}"/>
    <cellStyle name="SAPBEXstdData 11 2 2" xfId="7833" xr:uid="{F39CC74B-89D0-46E8-B5B0-33D5EAAC3BEF}"/>
    <cellStyle name="SAPBEXstdData 11 2 3" xfId="11742" xr:uid="{DCBC2D95-0472-4776-9670-BF90A6F7562D}"/>
    <cellStyle name="SAPBEXstdData 11 2 4" xfId="13688" xr:uid="{4D452073-C1EA-4C76-845D-E856E41D724F}"/>
    <cellStyle name="SAPBEXstdData 11 3" xfId="6535" xr:uid="{EE30BAAE-F27A-4A63-9CBB-9F3EF47D6B3E}"/>
    <cellStyle name="SAPBEXstdData 11 4" xfId="9293" xr:uid="{B177A76A-E986-4F19-9CD8-232BFCC1E38F}"/>
    <cellStyle name="SAPBEXstdData 11 5" xfId="10541" xr:uid="{F68E434C-FFA5-4D87-9793-3408D1975C87}"/>
    <cellStyle name="SAPBEXstdData 11 6" xfId="9793" xr:uid="{A5C922BE-DB89-4756-8C6E-65412C57034E}"/>
    <cellStyle name="SAPBEXstdData 12" xfId="2287" xr:uid="{D1F69332-1431-40D4-BF7A-B6CFC8D8E53C}"/>
    <cellStyle name="SAPBEXstdData 12 2" xfId="3593" xr:uid="{F96F14C8-B9B5-4AB7-BA4F-206D8425BA75}"/>
    <cellStyle name="SAPBEXstdData 12 2 2" xfId="7834" xr:uid="{9D43C6F5-5EA9-4D13-908C-C2ECB5E2F8C5}"/>
    <cellStyle name="SAPBEXstdData 12 2 3" xfId="11743" xr:uid="{6C13A406-5C23-413F-83F7-0FC68B3F9E67}"/>
    <cellStyle name="SAPBEXstdData 12 2 4" xfId="13687" xr:uid="{0C8AFB9A-7DF0-4AB2-B1A8-7DC55A16C0C3}"/>
    <cellStyle name="SAPBEXstdData 12 3" xfId="6536" xr:uid="{89E92FA4-A198-4804-B4F7-6E3494616323}"/>
    <cellStyle name="SAPBEXstdData 12 4" xfId="9294" xr:uid="{AAF48BE8-FAB9-4F5C-A841-EDAE95700149}"/>
    <cellStyle name="SAPBEXstdData 12 5" xfId="10540" xr:uid="{9FB41A1A-6085-43C3-BD7D-47262B836871}"/>
    <cellStyle name="SAPBEXstdData 12 6" xfId="13057" xr:uid="{DFFFB948-80B3-446E-A4CF-98868F738EAC}"/>
    <cellStyle name="SAPBEXstdData 13" xfId="2288" xr:uid="{EACC933D-9AF5-4FF2-AF28-12FA568379E0}"/>
    <cellStyle name="SAPBEXstdData 13 2" xfId="3594" xr:uid="{1BC0545B-D5AE-48FB-ABF9-CB8FF91F4ED6}"/>
    <cellStyle name="SAPBEXstdData 13 2 2" xfId="7835" xr:uid="{2E646F15-4FAC-4FB3-AB1E-F448259F0490}"/>
    <cellStyle name="SAPBEXstdData 13 2 3" xfId="11744" xr:uid="{FB50FF60-D097-4439-AE08-44957F25CFC4}"/>
    <cellStyle name="SAPBEXstdData 13 2 4" xfId="13686" xr:uid="{4FED2FAB-AD20-4DB2-904D-7D6BA6DA0686}"/>
    <cellStyle name="SAPBEXstdData 13 3" xfId="6537" xr:uid="{7F2E0FC6-D94F-4CD6-8E47-84633CAD5825}"/>
    <cellStyle name="SAPBEXstdData 13 4" xfId="9295" xr:uid="{AE17B538-0AC2-4BA2-B343-3A90A3874462}"/>
    <cellStyle name="SAPBEXstdData 13 5" xfId="10539" xr:uid="{D85E30FF-8461-405E-BDD7-788B509A9230}"/>
    <cellStyle name="SAPBEXstdData 13 6" xfId="9792" xr:uid="{90DE8C2C-937F-4673-9B9C-0115867A01CF}"/>
    <cellStyle name="SAPBEXstdData 14" xfId="2289" xr:uid="{1C6CF118-CEFD-495A-BC8D-CC1E0500709A}"/>
    <cellStyle name="SAPBEXstdData 14 2" xfId="3595" xr:uid="{50C73571-FB36-4B4B-85F1-BFBC99B985BC}"/>
    <cellStyle name="SAPBEXstdData 14 2 2" xfId="7836" xr:uid="{57AA0FF1-94FB-45A3-8787-137937F1DF05}"/>
    <cellStyle name="SAPBEXstdData 14 2 3" xfId="11745" xr:uid="{140A2A97-A8F8-43F9-A174-EB7CC6D6BB5A}"/>
    <cellStyle name="SAPBEXstdData 14 2 4" xfId="13685" xr:uid="{093AA813-D240-46F4-916B-12193F7E2926}"/>
    <cellStyle name="SAPBEXstdData 14 3" xfId="6538" xr:uid="{80AD5718-C6A2-4B95-82E9-FDCC80737984}"/>
    <cellStyle name="SAPBEXstdData 14 4" xfId="9296" xr:uid="{652C93C8-31AE-460D-92BE-2A084E047725}"/>
    <cellStyle name="SAPBEXstdData 14 5" xfId="6604" xr:uid="{5829FFF1-854F-4909-8498-FFEB5A889A83}"/>
    <cellStyle name="SAPBEXstdData 14 6" xfId="13056" xr:uid="{634DFDB8-E745-46F8-9B7B-AEEA104CA48C}"/>
    <cellStyle name="SAPBEXstdData 15" xfId="2290" xr:uid="{F2BA8312-A67C-4B95-A198-64B6FD141B83}"/>
    <cellStyle name="SAPBEXstdData 15 2" xfId="3596" xr:uid="{D4757B57-B6D0-4B12-BCB8-1B2C9346F0A1}"/>
    <cellStyle name="SAPBEXstdData 15 2 2" xfId="7837" xr:uid="{C0ADD5E7-6047-48D7-AC9C-B529B29203B8}"/>
    <cellStyle name="SAPBEXstdData 15 2 3" xfId="11746" xr:uid="{6A6B67B0-8331-4A8B-837B-F7F697DA84D2}"/>
    <cellStyle name="SAPBEXstdData 15 2 4" xfId="13684" xr:uid="{F15F1F9B-AD39-4EFF-9A26-AAEF37F76D9D}"/>
    <cellStyle name="SAPBEXstdData 15 3" xfId="6539" xr:uid="{862BFD90-479F-4A58-9381-B26CF3ABB957}"/>
    <cellStyle name="SAPBEXstdData 15 4" xfId="9297" xr:uid="{AE869658-E8BD-4494-B1E3-958F2BE810F3}"/>
    <cellStyle name="SAPBEXstdData 15 5" xfId="10538" xr:uid="{C4428EF4-C07E-4174-B74D-372423F1709D}"/>
    <cellStyle name="SAPBEXstdData 15 6" xfId="9791" xr:uid="{47B637AF-6A45-4C3F-A2E6-5E1759454193}"/>
    <cellStyle name="SAPBEXstdData 16" xfId="2291" xr:uid="{861C6FD3-9F2E-4443-88E7-6D9E9670D926}"/>
    <cellStyle name="SAPBEXstdData 16 2" xfId="3597" xr:uid="{CF68901C-2589-4D19-A014-81D91DC694C7}"/>
    <cellStyle name="SAPBEXstdData 16 2 2" xfId="7838" xr:uid="{4647CFFF-48CC-4930-9BE1-BFD0B54233A8}"/>
    <cellStyle name="SAPBEXstdData 16 2 3" xfId="11747" xr:uid="{C76C1937-4B89-486A-8E91-116505D70B56}"/>
    <cellStyle name="SAPBEXstdData 16 2 4" xfId="13683" xr:uid="{63DB94DB-65C8-48A4-BA4A-FA5B81D6D55E}"/>
    <cellStyle name="SAPBEXstdData 16 3" xfId="6540" xr:uid="{45BD0800-3EC1-43C3-9D23-0E9F13CBC582}"/>
    <cellStyle name="SAPBEXstdData 16 4" xfId="9298" xr:uid="{EE7914B7-6159-4B57-A673-9D0F4D25C791}"/>
    <cellStyle name="SAPBEXstdData 16 5" xfId="10537" xr:uid="{59AC9775-E267-469A-86AA-276A558DBFDA}"/>
    <cellStyle name="SAPBEXstdData 16 6" xfId="13055" xr:uid="{24AE3881-D30F-41BF-B312-1B1367BB633A}"/>
    <cellStyle name="SAPBEXstdData 17" xfId="3661" xr:uid="{DA187F92-D5C5-405B-8D2D-D9DC3E52C28A}"/>
    <cellStyle name="SAPBEXstdData 17 2" xfId="7902" xr:uid="{DD7A607F-1D46-4BD4-8E04-403ABF93B8AB}"/>
    <cellStyle name="SAPBEXstdData 17 3" xfId="11809" xr:uid="{657922A2-AB6D-42CC-B366-7F86F6F01306}"/>
    <cellStyle name="SAPBEXstdData 17 4" xfId="13630" xr:uid="{EF78FFDD-8125-402A-9482-B3BCB19AA5E2}"/>
    <cellStyle name="SAPBEXstdData 18" xfId="2522" xr:uid="{34A1C92D-D1B3-48CE-ABBF-6D12EBF57100}"/>
    <cellStyle name="SAPBEXstdData 18 2" xfId="6763" xr:uid="{0EAC43EF-DB57-425E-B953-FA75B9FEB6F6}"/>
    <cellStyle name="SAPBEXstdData 18 3" xfId="4943" xr:uid="{1A897708-C971-433E-87A7-DF5B6449E46A}"/>
    <cellStyle name="SAPBEXstdData 18 4" xfId="13002" xr:uid="{5FE82EE3-FF11-4489-9488-A6E29C53FCF3}"/>
    <cellStyle name="SAPBEXstdData 19" xfId="4532" xr:uid="{0B6EE2E2-2BE2-433B-8599-DE025889A167}"/>
    <cellStyle name="SAPBEXstdData 2" xfId="211" xr:uid="{F260B7A3-BC89-422F-8202-34E7F8582485}"/>
    <cellStyle name="SAPBEXstdData 2 2" xfId="3740" xr:uid="{E6A7AFCD-7340-42A5-9DE4-376FCD6AAB03}"/>
    <cellStyle name="SAPBEXstdData 2 2 2" xfId="7981" xr:uid="{855432EA-2417-4A40-8984-32174651D759}"/>
    <cellStyle name="SAPBEXstdData 2 2 3" xfId="11885" xr:uid="{EAB1EC5C-7063-4318-8ED6-B581B763F475}"/>
    <cellStyle name="SAPBEXstdData 2 2 4" xfId="13565" xr:uid="{0F11D7A4-62B9-4153-891B-F1CCD417FAF7}"/>
    <cellStyle name="SAPBEXstdData 2 3" xfId="2543" xr:uid="{CA7A692F-848D-481F-8197-5928DA31CEA4}"/>
    <cellStyle name="SAPBEXstdData 2 3 2" xfId="6784" xr:uid="{F133249C-E683-44A8-977B-161CDB41CD7C}"/>
    <cellStyle name="SAPBEXstdData 2 3 3" xfId="9510" xr:uid="{7F307005-BF3E-49E5-897F-666600E6637E}"/>
    <cellStyle name="SAPBEXstdData 2 3 4" xfId="4952" xr:uid="{6FD5E1B3-9A14-426B-877C-DD43D72237A5}"/>
    <cellStyle name="SAPBEXstdData 2 3 5" xfId="10247" xr:uid="{9D56B333-9B42-4ECB-BFB1-B7CADF9BE7EF}"/>
    <cellStyle name="SAPBEXstdData 2 4" xfId="4533" xr:uid="{072C87DE-F670-4A8F-B454-702C5F55E949}"/>
    <cellStyle name="SAPBEXstdData 2 5" xfId="5060" xr:uid="{82E0ECC0-CE30-4916-B71D-556F2655DB4E}"/>
    <cellStyle name="SAPBEXstdData 2 6" xfId="10292" xr:uid="{37D4765B-03D5-402E-918F-7958C2037E63}"/>
    <cellStyle name="SAPBEXstdData 2 7" xfId="12749" xr:uid="{484CB674-0152-44EF-A06C-E6478EBD46FF}"/>
    <cellStyle name="SAPBEXstdData 20" xfId="5061" xr:uid="{50A4CC28-1AE3-4E40-A71D-2571782F2F23}"/>
    <cellStyle name="SAPBEXstdData 21" xfId="10293" xr:uid="{52F6E0CE-B9AA-4A63-9818-0D32DA139F1E}"/>
    <cellStyle name="SAPBEXstdData 22" xfId="13473" xr:uid="{7DF8CD57-F849-45DF-8548-842070CB0A4F}"/>
    <cellStyle name="SAPBEXstdData 3" xfId="2292" xr:uid="{1FAD4771-2666-4E74-B893-3C94367E39F1}"/>
    <cellStyle name="SAPBEXstdData 3 2" xfId="4231" xr:uid="{13C76170-6898-42DD-97FB-23AB82C9DBCD}"/>
    <cellStyle name="SAPBEXstdData 3 2 2" xfId="8466" xr:uid="{277C38D2-4A41-499B-9361-5DC5800B6C63}"/>
    <cellStyle name="SAPBEXstdData 3 2 3" xfId="12340" xr:uid="{84FD303D-7BB9-430E-BDD8-01B696D373EE}"/>
    <cellStyle name="SAPBEXstdData 3 2 4" xfId="12055" xr:uid="{874919B3-D552-4D02-8A95-4ADD5264564A}"/>
    <cellStyle name="SAPBEXstdData 3 3" xfId="4230" xr:uid="{582E37CC-34ED-40A9-BB38-15544D102F62}"/>
    <cellStyle name="SAPBEXstdData 3 3 2" xfId="8465" xr:uid="{25A53F0C-B44B-4205-8D4A-200716849EDA}"/>
    <cellStyle name="SAPBEXstdData 3 3 3" xfId="12339" xr:uid="{41D53C97-768B-478C-8A49-A6DC2B9B5790}"/>
    <cellStyle name="SAPBEXstdData 3 3 4" xfId="12054" xr:uid="{58607D1C-A2C3-47C2-99DE-C3707EE772B3}"/>
    <cellStyle name="SAPBEXstdData 3 4" xfId="3598" xr:uid="{D4447120-A7BF-4D51-8B31-93C85BD4C48A}"/>
    <cellStyle name="SAPBEXstdData 3 4 2" xfId="7839" xr:uid="{E167E1F4-340A-4211-A71F-99D404C52F78}"/>
    <cellStyle name="SAPBEXstdData 3 4 3" xfId="11748" xr:uid="{A2D69A15-02ED-40AA-AE74-EA685CD05C4F}"/>
    <cellStyle name="SAPBEXstdData 3 4 4" xfId="13682" xr:uid="{ED2C75C3-07FA-4638-8F55-4D3BCBC79379}"/>
    <cellStyle name="SAPBEXstdData 3 5" xfId="6541" xr:uid="{1FDD9B96-0D1A-405C-BB5F-4749EFA02A0F}"/>
    <cellStyle name="SAPBEXstdData 3 6" xfId="9299" xr:uid="{8AB81FFD-9656-4C6B-AA81-EDDBE0F92811}"/>
    <cellStyle name="SAPBEXstdData 3 7" xfId="10536" xr:uid="{1832B469-E9EA-4620-A7C1-BF63ABCEACAD}"/>
    <cellStyle name="SAPBEXstdData 3 8" xfId="9790" xr:uid="{8BEBB2EA-6448-40EA-869C-CDFBCA20D6CA}"/>
    <cellStyle name="SAPBEXstdData 4" xfId="2293" xr:uid="{620E20D5-BBF7-4B89-B5C8-E2BAAA0EDC29}"/>
    <cellStyle name="SAPBEXstdData 4 2" xfId="4233" xr:uid="{305A9562-929C-4DE8-8F2A-406329CEC8E5}"/>
    <cellStyle name="SAPBEXstdData 4 2 2" xfId="8468" xr:uid="{E869554F-EBB0-4B29-BA90-397521D165EC}"/>
    <cellStyle name="SAPBEXstdData 4 2 3" xfId="12342" xr:uid="{69770F50-BEDC-4F61-B2E4-145F25F5EA2F}"/>
    <cellStyle name="SAPBEXstdData 4 2 4" xfId="12057" xr:uid="{E8E20259-4886-43F6-BCB4-00981B535A54}"/>
    <cellStyle name="SAPBEXstdData 4 3" xfId="4232" xr:uid="{6AB57864-CA61-458E-A83C-160F4C7648EE}"/>
    <cellStyle name="SAPBEXstdData 4 3 2" xfId="8467" xr:uid="{907A20E3-23FD-4B8B-B8C0-6E8DFB9A2F90}"/>
    <cellStyle name="SAPBEXstdData 4 3 3" xfId="12341" xr:uid="{7F9EA90E-1691-4F93-8B2D-F2EDCE1EA8CF}"/>
    <cellStyle name="SAPBEXstdData 4 3 4" xfId="12056" xr:uid="{5F21A4FF-CE51-415F-A407-68E938200191}"/>
    <cellStyle name="SAPBEXstdData 4 4" xfId="3599" xr:uid="{2A1C2D8B-6979-4F5A-BB88-12DD8F6478A9}"/>
    <cellStyle name="SAPBEXstdData 4 4 2" xfId="7840" xr:uid="{C2F0309F-63A1-46C0-978A-E8A7AE402192}"/>
    <cellStyle name="SAPBEXstdData 4 4 3" xfId="11749" xr:uid="{A22C65C7-50EE-4E95-A396-FF1587035282}"/>
    <cellStyle name="SAPBEXstdData 4 4 4" xfId="13681" xr:uid="{BAA80F5E-5C5A-4608-810F-8948522EDA7C}"/>
    <cellStyle name="SAPBEXstdData 4 5" xfId="6542" xr:uid="{C31506D5-83BB-4C46-A88A-B29F555A2321}"/>
    <cellStyle name="SAPBEXstdData 4 6" xfId="9300" xr:uid="{514E60F0-CCF2-4373-B95A-E7950D1FC723}"/>
    <cellStyle name="SAPBEXstdData 4 7" xfId="10535" xr:uid="{89B63B23-87D4-49FE-ABCA-7D0AEAB5FA03}"/>
    <cellStyle name="SAPBEXstdData 4 8" xfId="13054" xr:uid="{DFE45E95-ABCB-4929-9FA9-8F0DD7112CEE}"/>
    <cellStyle name="SAPBEXstdData 5" xfId="2294" xr:uid="{C935959D-661B-4722-9B28-A39FC9DB4EBE}"/>
    <cellStyle name="SAPBEXstdData 5 2" xfId="4234" xr:uid="{61729BFC-4252-40AD-8F27-F7AC6CA1D735}"/>
    <cellStyle name="SAPBEXstdData 5 2 2" xfId="4346" xr:uid="{9A8AF7EE-150F-4680-80C1-EF74179E880C}"/>
    <cellStyle name="SAPBEXstdData 5 2 2 2" xfId="8580" xr:uid="{21E80B0C-B497-44B6-8C58-C849EB435242}"/>
    <cellStyle name="SAPBEXstdData 5 2 2 3" xfId="11023" xr:uid="{8B83B067-4DA1-43CF-B1F8-6513A07634F6}"/>
    <cellStyle name="SAPBEXstdData 5 2 2 4" xfId="12450" xr:uid="{C5BDF718-733E-466D-89FF-FF753FEAE9A7}"/>
    <cellStyle name="SAPBEXstdData 5 2 2 5" xfId="14030" xr:uid="{EF5FC798-5D28-4881-89A5-3525054EA661}"/>
    <cellStyle name="SAPBEXstdData 5 2 3" xfId="8469" xr:uid="{D888E0BF-696D-41DA-910E-40F2BAB065DE}"/>
    <cellStyle name="SAPBEXstdData 5 2 4" xfId="10912" xr:uid="{7178016C-8484-4D18-8CE8-F69651F5AE9D}"/>
    <cellStyle name="SAPBEXstdData 5 2 5" xfId="12343" xr:uid="{27C9402F-800E-4D1E-99F0-AE1AFEE93966}"/>
    <cellStyle name="SAPBEXstdData 5 2 6" xfId="12058" xr:uid="{9FE98B58-4779-48A6-A257-36619097E7ED}"/>
    <cellStyle name="SAPBEXstdData 5 3" xfId="3600" xr:uid="{4F57242A-179C-42AD-935E-CC46C9EC1BFA}"/>
    <cellStyle name="SAPBEXstdData 5 3 2" xfId="7841" xr:uid="{8A9E5BB3-300D-4E42-82E1-6183FA64D791}"/>
    <cellStyle name="SAPBEXstdData 5 3 3" xfId="11750" xr:uid="{FB0E5BAF-5A52-4E04-8D45-FC2F8910FF76}"/>
    <cellStyle name="SAPBEXstdData 5 3 4" xfId="13680" xr:uid="{C9A47B71-C169-4C2A-B38C-CD82558703E1}"/>
    <cellStyle name="SAPBEXstdData 5 4" xfId="6543" xr:uid="{BC689864-0719-4103-893F-C49C36399160}"/>
    <cellStyle name="SAPBEXstdData 5 5" xfId="9301" xr:uid="{0251B833-860F-41D2-BA9D-3CF35A423AB1}"/>
    <cellStyle name="SAPBEXstdData 5 6" xfId="10534" xr:uid="{D1383A8C-6727-40A7-BF88-7226AE19C18F}"/>
    <cellStyle name="SAPBEXstdData 5 7" xfId="9789" xr:uid="{57A2B0BC-373C-49EF-A667-E3152EB7E889}"/>
    <cellStyle name="SAPBEXstdData 6" xfId="2295" xr:uid="{F5E06DAF-BC1B-45A5-8F6A-1B849C657A32}"/>
    <cellStyle name="SAPBEXstdData 6 2" xfId="4235" xr:uid="{FFD7D96D-E790-4E3F-BCFD-233271A651E9}"/>
    <cellStyle name="SAPBEXstdData 6 2 2" xfId="8470" xr:uid="{044AFE2E-1086-4B40-BF22-D271813D5D45}"/>
    <cellStyle name="SAPBEXstdData 6 2 3" xfId="12344" xr:uid="{34734F58-AD67-40DB-9EC8-DB456F7A3A4A}"/>
    <cellStyle name="SAPBEXstdData 6 2 4" xfId="12059" xr:uid="{8A8EE29A-2F88-4B9B-8917-1F26C6AA0085}"/>
    <cellStyle name="SAPBEXstdData 6 3" xfId="3601" xr:uid="{91496526-2DAA-4B83-B959-EAC6211710F1}"/>
    <cellStyle name="SAPBEXstdData 6 3 2" xfId="7842" xr:uid="{3079F1B6-07DC-45A0-B5EA-CD8CAB38062B}"/>
    <cellStyle name="SAPBEXstdData 6 3 3" xfId="11751" xr:uid="{477293CE-B452-4BDA-86A2-611B351BB761}"/>
    <cellStyle name="SAPBEXstdData 6 3 4" xfId="10285" xr:uid="{C46642A4-FCD1-44DD-A07E-EA96E18298C2}"/>
    <cellStyle name="SAPBEXstdData 6 4" xfId="6544" xr:uid="{1F029BA2-D3A5-4F02-B505-DEF3E3EAD20E}"/>
    <cellStyle name="SAPBEXstdData 6 5" xfId="9302" xr:uid="{84F8B54A-0268-4765-A919-E94AA835FEC0}"/>
    <cellStyle name="SAPBEXstdData 6 6" xfId="10533" xr:uid="{7B4EB2F9-D0B2-4BD5-ABC4-4D8CF7722102}"/>
    <cellStyle name="SAPBEXstdData 6 7" xfId="13053" xr:uid="{B14777C1-4EA3-42E3-B3B8-D9A71ECD1A39}"/>
    <cellStyle name="SAPBEXstdData 7" xfId="2296" xr:uid="{6841A268-579F-4763-894C-30E8A93E8783}"/>
    <cellStyle name="SAPBEXstdData 7 2" xfId="4236" xr:uid="{1E013BF9-5BFE-458A-9E5C-E6BCDE9E08CC}"/>
    <cellStyle name="SAPBEXstdData 7 2 2" xfId="4347" xr:uid="{CAADA487-9808-4A6C-B708-4F1EC848E56F}"/>
    <cellStyle name="SAPBEXstdData 7 2 2 2" xfId="8581" xr:uid="{DEF7440E-E9B4-4636-8EAB-BC201B47E7FE}"/>
    <cellStyle name="SAPBEXstdData 7 2 2 3" xfId="11024" xr:uid="{E28B37D9-117C-4D02-9DB7-D55602AC9057}"/>
    <cellStyle name="SAPBEXstdData 7 2 2 4" xfId="12451" xr:uid="{A0E9F7B7-7C6E-45E5-9E67-BAE94506F562}"/>
    <cellStyle name="SAPBEXstdData 7 2 2 5" xfId="14031" xr:uid="{FE20E9E7-BF42-4BB6-B36A-19D51D336661}"/>
    <cellStyle name="SAPBEXstdData 7 2 3" xfId="8471" xr:uid="{10E6DE90-08AD-4351-8A96-3D1B5E30688A}"/>
    <cellStyle name="SAPBEXstdData 7 2 4" xfId="10914" xr:uid="{FCEA3A33-E997-48DC-B0E2-F9FBE78D5347}"/>
    <cellStyle name="SAPBEXstdData 7 2 5" xfId="12345" xr:uid="{F8251B6E-98F5-4316-80A4-AFD577443058}"/>
    <cellStyle name="SAPBEXstdData 7 2 6" xfId="12060" xr:uid="{A9DCDC06-9B9C-4CF6-9D0B-05841004A42C}"/>
    <cellStyle name="SAPBEXstdData 7 3" xfId="3602" xr:uid="{AE9C3FC1-6BA1-4299-A6D2-F73F755A1606}"/>
    <cellStyle name="SAPBEXstdData 7 3 2" xfId="7843" xr:uid="{3EF2AEED-9FF1-4119-BC18-B7844F0090AE}"/>
    <cellStyle name="SAPBEXstdData 7 3 3" xfId="11752" xr:uid="{5BBFB3EC-D717-429B-B905-7DF6D8F8C952}"/>
    <cellStyle name="SAPBEXstdData 7 3 4" xfId="10284" xr:uid="{B18647EE-9E90-4278-9C0B-595FCA5EAD80}"/>
    <cellStyle name="SAPBEXstdData 7 4" xfId="6545" xr:uid="{BB2AC2B2-9EBC-482F-B873-4C9F8A2334B2}"/>
    <cellStyle name="SAPBEXstdData 7 5" xfId="9303" xr:uid="{0FC318DF-0CCE-4B5A-A134-15954A58FAE8}"/>
    <cellStyle name="SAPBEXstdData 7 6" xfId="10532" xr:uid="{2E580D07-AAD3-426D-97F3-302B69DADB14}"/>
    <cellStyle name="SAPBEXstdData 7 7" xfId="9787" xr:uid="{13121639-9E71-4DF4-B553-C6D75099E031}"/>
    <cellStyle name="SAPBEXstdData 8" xfId="2297" xr:uid="{89915460-BF3C-47DF-8F98-747F98857939}"/>
    <cellStyle name="SAPBEXstdData 8 2" xfId="4237" xr:uid="{B6D11477-10C7-43FC-9AFB-843821F077C1}"/>
    <cellStyle name="SAPBEXstdData 8 2 2" xfId="4348" xr:uid="{024A9143-F010-44CF-B183-8A3C3A2207F6}"/>
    <cellStyle name="SAPBEXstdData 8 2 2 2" xfId="8582" xr:uid="{A2EF2EB1-2EA7-4C3E-839A-7D45CC12E30B}"/>
    <cellStyle name="SAPBEXstdData 8 2 2 3" xfId="11025" xr:uid="{5D13F86A-1CBC-48C9-B536-1BED8C33DE75}"/>
    <cellStyle name="SAPBEXstdData 8 2 2 4" xfId="12452" xr:uid="{4D751E41-D549-4481-B7CD-C8C52D43B965}"/>
    <cellStyle name="SAPBEXstdData 8 2 2 5" xfId="14032" xr:uid="{DD92E9BF-6978-4FF3-AD5A-8DF64BEDB87D}"/>
    <cellStyle name="SAPBEXstdData 8 2 3" xfId="8472" xr:uid="{ADF4BF18-2C4F-4F5D-AE04-24879071AD9F}"/>
    <cellStyle name="SAPBEXstdData 8 2 4" xfId="10915" xr:uid="{FF47002B-F367-4335-A1D0-61B62997E10F}"/>
    <cellStyle name="SAPBEXstdData 8 2 5" xfId="12346" xr:uid="{87524500-C720-4A8A-9200-0411EA4B204F}"/>
    <cellStyle name="SAPBEXstdData 8 2 6" xfId="12061" xr:uid="{C14F6302-7873-4F6A-9940-C3AEDA6DEC96}"/>
    <cellStyle name="SAPBEXstdData 8 3" xfId="3603" xr:uid="{2B6E6155-D81D-4760-9A8B-D9F820964D5E}"/>
    <cellStyle name="SAPBEXstdData 8 3 2" xfId="7844" xr:uid="{87F9BEE8-BD06-4CF5-8E6F-279B25F0BF10}"/>
    <cellStyle name="SAPBEXstdData 8 3 3" xfId="11753" xr:uid="{DAF0959F-0EDB-4653-BACE-379F9F89A931}"/>
    <cellStyle name="SAPBEXstdData 8 3 4" xfId="10283" xr:uid="{067BE100-A0C5-4098-8878-CA2FAD435ECC}"/>
    <cellStyle name="SAPBEXstdData 8 4" xfId="6546" xr:uid="{9E4FFE00-5B99-44DE-BF84-8A88CCD62269}"/>
    <cellStyle name="SAPBEXstdData 8 5" xfId="9304" xr:uid="{4B0CC0D2-5524-4E39-9221-972C9148D560}"/>
    <cellStyle name="SAPBEXstdData 8 6" xfId="10531" xr:uid="{F7CC5A8D-6EB5-4654-B272-BD89206458C2}"/>
    <cellStyle name="SAPBEXstdData 8 7" xfId="13052" xr:uid="{F283CD75-F45C-4315-89D6-43153C60DBD2}"/>
    <cellStyle name="SAPBEXstdData 9" xfId="2298" xr:uid="{5A6C178F-0745-4E57-9A83-C0B7C523790F}"/>
    <cellStyle name="SAPBEXstdData 9 2" xfId="4238" xr:uid="{A88ACFB7-0CD8-4AC1-B9AB-1DEA8656EEA8}"/>
    <cellStyle name="SAPBEXstdData 9 2 2" xfId="4349" xr:uid="{602C2942-CB99-4C6F-A23D-2AC4D6685663}"/>
    <cellStyle name="SAPBEXstdData 9 2 2 2" xfId="8583" xr:uid="{7BD85B2F-6FA9-4712-8480-0ED0271F97ED}"/>
    <cellStyle name="SAPBEXstdData 9 2 2 3" xfId="11026" xr:uid="{B26EAE47-BF79-4B8B-B50F-3E459F564E5C}"/>
    <cellStyle name="SAPBEXstdData 9 2 2 4" xfId="12453" xr:uid="{715DC170-AFB6-4554-B916-6B855EA6489F}"/>
    <cellStyle name="SAPBEXstdData 9 2 2 5" xfId="14033" xr:uid="{A75AA97B-4EEB-4287-8FA3-BF4117699807}"/>
    <cellStyle name="SAPBEXstdData 9 2 3" xfId="8473" xr:uid="{41FE0BCF-10B4-4285-9E0C-172C0372A9A6}"/>
    <cellStyle name="SAPBEXstdData 9 2 4" xfId="10916" xr:uid="{51B66572-C7D4-40D6-9DA4-1205D7FB9ACE}"/>
    <cellStyle name="SAPBEXstdData 9 2 5" xfId="12347" xr:uid="{790F9F07-DD63-4080-A733-C92E5849203D}"/>
    <cellStyle name="SAPBEXstdData 9 2 6" xfId="10939" xr:uid="{7965D375-626D-4A6D-9D5A-DA73D9D5B27A}"/>
    <cellStyle name="SAPBEXstdData 9 3" xfId="3604" xr:uid="{BFDEF7C5-BBB3-4479-A9D9-CBF3163B9365}"/>
    <cellStyle name="SAPBEXstdData 9 3 2" xfId="7845" xr:uid="{706AD3C8-01AF-4ED9-8441-CA62F28F710B}"/>
    <cellStyle name="SAPBEXstdData 9 3 3" xfId="11754" xr:uid="{A95293CB-5510-463A-8B0F-B9A0D4B1E573}"/>
    <cellStyle name="SAPBEXstdData 9 3 4" xfId="13679" xr:uid="{48A6C030-7832-4D80-925E-9675B64F4138}"/>
    <cellStyle name="SAPBEXstdData 9 4" xfId="6547" xr:uid="{3764FAA5-1E22-40BA-A2CD-B0953AAD66EC}"/>
    <cellStyle name="SAPBEXstdData 9 5" xfId="9305" xr:uid="{FC7CB993-B37D-428E-A64B-78F7D592DAF9}"/>
    <cellStyle name="SAPBEXstdData 9 6" xfId="10530" xr:uid="{C89D8531-D5DF-4EF3-BDD3-0E8B6BF44701}"/>
    <cellStyle name="SAPBEXstdData 9 7" xfId="9788" xr:uid="{D9430DA7-69E8-4B22-9AAD-1A79D5888086}"/>
    <cellStyle name="SAPBEXstdData_(chuck) OpEx On-going GRC Forecast Sum 4-20-10" xfId="2299" xr:uid="{15DB80C9-A8CA-40E7-BAAE-F9E8CD255822}"/>
    <cellStyle name="SAPBEXstdDataEmph" xfId="212" xr:uid="{B1586070-8AC4-45FE-827A-159E2F4A2122}"/>
    <cellStyle name="SAPBEXstdDataEmph 10" xfId="2300" xr:uid="{322020F8-4C0B-4E62-A937-0A15A1A96F43}"/>
    <cellStyle name="SAPBEXstdDataEmph 10 2" xfId="3605" xr:uid="{6A358579-3953-4E2A-B831-F50C8CAE4BFA}"/>
    <cellStyle name="SAPBEXstdDataEmph 10 2 2" xfId="7846" xr:uid="{CC01BDFB-7D0F-4763-B300-D73144889709}"/>
    <cellStyle name="SAPBEXstdDataEmph 10 2 3" xfId="11755" xr:uid="{3030BF41-6623-48B2-BABD-ABAE26AF350D}"/>
    <cellStyle name="SAPBEXstdDataEmph 10 2 4" xfId="13678" xr:uid="{FA91D415-6F3B-4C73-978B-687638D707CC}"/>
    <cellStyle name="SAPBEXstdDataEmph 10 3" xfId="6548" xr:uid="{6171BF78-12D7-4186-AA45-FB7DC93C75BB}"/>
    <cellStyle name="SAPBEXstdDataEmph 10 4" xfId="9306" xr:uid="{2EFD1DEF-11AE-46BD-807F-AB4E42CC693B}"/>
    <cellStyle name="SAPBEXstdDataEmph 10 5" xfId="10529" xr:uid="{07465372-8B46-4756-BF0A-9F311609566C}"/>
    <cellStyle name="SAPBEXstdDataEmph 10 6" xfId="9785" xr:uid="{0B194569-7DA7-4FB4-9AF6-CD638FF63451}"/>
    <cellStyle name="SAPBEXstdDataEmph 11" xfId="2301" xr:uid="{5AD05D7F-3ED7-4776-B3E0-BC1EE5CF17BA}"/>
    <cellStyle name="SAPBEXstdDataEmph 11 2" xfId="3606" xr:uid="{5F6AEBA1-F977-498F-9B62-8D0020E1301E}"/>
    <cellStyle name="SAPBEXstdDataEmph 11 2 2" xfId="7847" xr:uid="{D410044F-B1DF-4495-B809-04A774478148}"/>
    <cellStyle name="SAPBEXstdDataEmph 11 2 3" xfId="11756" xr:uid="{AD877B11-BDCA-4D83-9902-7E7A9E7694A0}"/>
    <cellStyle name="SAPBEXstdDataEmph 11 2 4" xfId="13677" xr:uid="{EED3D0E7-BAEF-438F-BBC8-51FD2D02307D}"/>
    <cellStyle name="SAPBEXstdDataEmph 11 3" xfId="6549" xr:uid="{8CBD0569-EBC4-4944-A8B9-221F2D917450}"/>
    <cellStyle name="SAPBEXstdDataEmph 11 4" xfId="9307" xr:uid="{AE1E30C0-B54C-4A5A-8E5B-193983A26FDE}"/>
    <cellStyle name="SAPBEXstdDataEmph 11 5" xfId="6605" xr:uid="{5CC6C900-A1D7-41BB-9908-2F69FA8074D2}"/>
    <cellStyle name="SAPBEXstdDataEmph 11 6" xfId="13051" xr:uid="{E8777CEB-E2CE-45EF-8017-39B04790189A}"/>
    <cellStyle name="SAPBEXstdDataEmph 12" xfId="2302" xr:uid="{8FAB6899-BCB2-433C-A72A-82478207EDC7}"/>
    <cellStyle name="SAPBEXstdDataEmph 12 2" xfId="3607" xr:uid="{C2C32447-34EA-4140-BF02-6D6A188067B5}"/>
    <cellStyle name="SAPBEXstdDataEmph 12 2 2" xfId="7848" xr:uid="{C2ECB3C7-0297-4F7C-AE32-89C793E0E9C2}"/>
    <cellStyle name="SAPBEXstdDataEmph 12 2 3" xfId="11757" xr:uid="{A27C0FDE-F618-4F3E-9279-400924BA83D7}"/>
    <cellStyle name="SAPBEXstdDataEmph 12 2 4" xfId="13676" xr:uid="{D3CD5F48-7F67-4046-9978-F60311455FBF}"/>
    <cellStyle name="SAPBEXstdDataEmph 12 3" xfId="6550" xr:uid="{75398EFB-A5FD-4D70-A668-743008B074FF}"/>
    <cellStyle name="SAPBEXstdDataEmph 12 4" xfId="9308" xr:uid="{87666096-296C-4D59-811C-94755A93891D}"/>
    <cellStyle name="SAPBEXstdDataEmph 12 5" xfId="10528" xr:uid="{4ECB986D-DD1D-4AFE-BF22-2A389E624B16}"/>
    <cellStyle name="SAPBEXstdDataEmph 12 6" xfId="9786" xr:uid="{C942FD98-6472-435C-8A53-C74D22FF1A82}"/>
    <cellStyle name="SAPBEXstdDataEmph 13" xfId="2303" xr:uid="{1C4F963D-A8DB-4F38-BADD-A91FDC6B1F02}"/>
    <cellStyle name="SAPBEXstdDataEmph 13 2" xfId="3608" xr:uid="{D5171161-8B64-4B30-AEFF-142DA9BD3CB9}"/>
    <cellStyle name="SAPBEXstdDataEmph 13 2 2" xfId="7849" xr:uid="{0ED2EE89-C260-4B2D-B3D1-BE108EE2E248}"/>
    <cellStyle name="SAPBEXstdDataEmph 13 2 3" xfId="11758" xr:uid="{B842ADB9-23B1-4E7F-9357-7B0F14FECD6A}"/>
    <cellStyle name="SAPBEXstdDataEmph 13 2 4" xfId="13675" xr:uid="{DE5F76B2-AE12-4821-82E5-65F05C701563}"/>
    <cellStyle name="SAPBEXstdDataEmph 13 3" xfId="6551" xr:uid="{A208DC28-634A-403C-AE6C-1D6CD91956E8}"/>
    <cellStyle name="SAPBEXstdDataEmph 13 4" xfId="9309" xr:uid="{2C19E51A-1D29-48B2-B3EB-970A944057D0}"/>
    <cellStyle name="SAPBEXstdDataEmph 13 5" xfId="10527" xr:uid="{B3BD0C86-3BC1-4D9F-B228-CED585863138}"/>
    <cellStyle name="SAPBEXstdDataEmph 13 6" xfId="13050" xr:uid="{1C17AC0B-6D2D-4714-B90D-DC9CD4CAFA38}"/>
    <cellStyle name="SAPBEXstdDataEmph 14" xfId="2304" xr:uid="{1BF36987-7D3D-47A3-A517-86AD8F31C108}"/>
    <cellStyle name="SAPBEXstdDataEmph 14 2" xfId="3609" xr:uid="{5DCCC89B-D3AE-4EC0-A84A-A5AC720241FF}"/>
    <cellStyle name="SAPBEXstdDataEmph 14 2 2" xfId="7850" xr:uid="{556831F5-C5C1-4214-9F8B-E0578EBF17BD}"/>
    <cellStyle name="SAPBEXstdDataEmph 14 2 3" xfId="11759" xr:uid="{0AA4424D-A843-4FCB-8332-AFC81F99C148}"/>
    <cellStyle name="SAPBEXstdDataEmph 14 2 4" xfId="13674" xr:uid="{15B93727-B731-4ED8-A126-E8496C8EF99A}"/>
    <cellStyle name="SAPBEXstdDataEmph 14 3" xfId="6552" xr:uid="{AA5C60D3-0FD9-4C9C-A4FB-1D548C75D415}"/>
    <cellStyle name="SAPBEXstdDataEmph 14 4" xfId="9310" xr:uid="{3D14A929-57C1-4453-A09A-6931429C1139}"/>
    <cellStyle name="SAPBEXstdDataEmph 14 5" xfId="10526" xr:uid="{8E144113-5E6C-484D-9CD4-ACE2360FFBE9}"/>
    <cellStyle name="SAPBEXstdDataEmph 14 6" xfId="13973" xr:uid="{BB3F8AED-8474-487C-8AE0-F1B2B8FB511B}"/>
    <cellStyle name="SAPBEXstdDataEmph 15" xfId="2305" xr:uid="{FF51024B-766D-4AD9-99B3-4A2C79942289}"/>
    <cellStyle name="SAPBEXstdDataEmph 15 2" xfId="3610" xr:uid="{E98C1794-D7B5-4423-B653-87F4DEE2BD4B}"/>
    <cellStyle name="SAPBEXstdDataEmph 15 2 2" xfId="7851" xr:uid="{F3059E89-3780-4924-80B6-3525FD52FEAF}"/>
    <cellStyle name="SAPBEXstdDataEmph 15 2 3" xfId="11760" xr:uid="{17165753-4C3B-4AFE-8883-C55DD0E6B474}"/>
    <cellStyle name="SAPBEXstdDataEmph 15 2 4" xfId="13673" xr:uid="{ADB0BE72-D720-4E10-999F-245FACF10480}"/>
    <cellStyle name="SAPBEXstdDataEmph 15 3" xfId="6553" xr:uid="{69C8A9C3-D771-4AA7-9595-EA849E3FBD59}"/>
    <cellStyle name="SAPBEXstdDataEmph 15 4" xfId="9311" xr:uid="{8F3D3CC4-87E9-4365-BE81-D80FD3C8747B}"/>
    <cellStyle name="SAPBEXstdDataEmph 15 5" xfId="10525" xr:uid="{4585C98F-0F4F-49FE-8E95-FE9FA07CA5B6}"/>
    <cellStyle name="SAPBEXstdDataEmph 15 6" xfId="13847" xr:uid="{6DC52D2A-6366-4C75-99E5-8D8E1146EC26}"/>
    <cellStyle name="SAPBEXstdDataEmph 16" xfId="2306" xr:uid="{42D2C8E6-33F3-4969-94D7-C7A660AC3ACA}"/>
    <cellStyle name="SAPBEXstdDataEmph 16 2" xfId="3611" xr:uid="{E2BE18DE-7E74-42D1-A1B4-E688227E3C18}"/>
    <cellStyle name="SAPBEXstdDataEmph 16 2 2" xfId="7852" xr:uid="{3D3B3E66-4DE0-4775-B1A3-65A780897EDF}"/>
    <cellStyle name="SAPBEXstdDataEmph 16 2 3" xfId="11761" xr:uid="{79684E17-E544-4B88-8A4F-0793F8C980CA}"/>
    <cellStyle name="SAPBEXstdDataEmph 16 2 4" xfId="13672" xr:uid="{26AB2AEE-94FB-4CF7-95E1-266DDDBF2EEE}"/>
    <cellStyle name="SAPBEXstdDataEmph 16 3" xfId="6554" xr:uid="{C5F95D2D-70EE-475F-960E-B3F0FB3764FF}"/>
    <cellStyle name="SAPBEXstdDataEmph 16 4" xfId="9312" xr:uid="{82E345E0-F8C8-4A51-9E99-2EA7C79A8B12}"/>
    <cellStyle name="SAPBEXstdDataEmph 16 5" xfId="10524" xr:uid="{002343E3-A07C-45A2-9FAE-76BA88AB90AC}"/>
    <cellStyle name="SAPBEXstdDataEmph 16 6" xfId="9783" xr:uid="{9910F8D0-214F-4CBE-8206-67B06A284952}"/>
    <cellStyle name="SAPBEXstdDataEmph 17" xfId="2523" xr:uid="{89A717C8-7175-466A-9D11-A5A765B75C43}"/>
    <cellStyle name="SAPBEXstdDataEmph 17 2" xfId="6764" xr:uid="{7B9FA555-D7B3-466A-BB62-3AB6D2246B7C}"/>
    <cellStyle name="SAPBEXstdDataEmph 17 3" xfId="4944" xr:uid="{EF0E429C-529C-4645-A3B6-D24085047BA3}"/>
    <cellStyle name="SAPBEXstdDataEmph 17 4" xfId="10254" xr:uid="{DDE2A895-1228-4984-98E6-DC631809DB3A}"/>
    <cellStyle name="SAPBEXstdDataEmph 18" xfId="4534" xr:uid="{40B56B0E-ADD6-47F9-B52B-BBA54309EF96}"/>
    <cellStyle name="SAPBEXstdDataEmph 19" xfId="5059" xr:uid="{25B44F68-A65C-40B5-B0C8-699F0B8B994B}"/>
    <cellStyle name="SAPBEXstdDataEmph 2" xfId="213" xr:uid="{41DCCB78-BBBB-4AB7-85FF-73D02D8BAA5B}"/>
    <cellStyle name="SAPBEXstdDataEmph 2 2" xfId="3741" xr:uid="{658F87FE-DF3B-4CA0-9FF5-B4022EE72C59}"/>
    <cellStyle name="SAPBEXstdDataEmph 2 2 2" xfId="7982" xr:uid="{5EAA612E-F31E-4205-A7BD-0ACD3D7B7298}"/>
    <cellStyle name="SAPBEXstdDataEmph 2 2 3" xfId="11886" xr:uid="{33D6AF31-213C-4854-AD30-ABA8D31D7EAE}"/>
    <cellStyle name="SAPBEXstdDataEmph 2 2 4" xfId="12367" xr:uid="{9D917BFE-70F4-428B-A301-6117F3269C8F}"/>
    <cellStyle name="SAPBEXstdDataEmph 2 3" xfId="2542" xr:uid="{86FD77C7-F7A1-4503-ADE4-9377DC2A14C6}"/>
    <cellStyle name="SAPBEXstdDataEmph 2 3 2" xfId="6783" xr:uid="{40AFA814-0F28-413E-826B-08017D07213E}"/>
    <cellStyle name="SAPBEXstdDataEmph 2 3 3" xfId="9509" xr:uid="{87CE822B-4329-4A8B-951D-7A309DA926F9}"/>
    <cellStyle name="SAPBEXstdDataEmph 2 3 4" xfId="4951" xr:uid="{B2FF8563-2704-497B-9B40-DACB5E5E362C}"/>
    <cellStyle name="SAPBEXstdDataEmph 2 3 5" xfId="10248" xr:uid="{82E71B28-CABE-4CD6-A848-9006C7696B5D}"/>
    <cellStyle name="SAPBEXstdDataEmph 2 4" xfId="4535" xr:uid="{14BE38A5-5209-4BC1-BB02-C599A67716E7}"/>
    <cellStyle name="SAPBEXstdDataEmph 2 5" xfId="5058" xr:uid="{C3A91A9E-1DB8-4522-B2A9-36A60A43B4EF}"/>
    <cellStyle name="SAPBEXstdDataEmph 2 6" xfId="10291" xr:uid="{E496EA50-F519-4D72-A313-8F54F751C3A9}"/>
    <cellStyle name="SAPBEXstdDataEmph 2 7" xfId="12748" xr:uid="{125E7CD3-AF35-476B-8343-AF7C05FF9247}"/>
    <cellStyle name="SAPBEXstdDataEmph 20" xfId="10904" xr:uid="{1971D774-D0B2-41FC-AEEB-C48B08C51318}"/>
    <cellStyle name="SAPBEXstdDataEmph 21" xfId="13472" xr:uid="{BBE3A7EF-ABBE-4F7F-859B-6DDCF8FFA347}"/>
    <cellStyle name="SAPBEXstdDataEmph 3" xfId="2307" xr:uid="{59E47592-AD25-4E0F-9F5D-2E3C0BBC5D2F}"/>
    <cellStyle name="SAPBEXstdDataEmph 3 2" xfId="3742" xr:uid="{AA29A039-DD8E-4261-9500-E2974A120B26}"/>
    <cellStyle name="SAPBEXstdDataEmph 3 2 2" xfId="4273" xr:uid="{C7F5E708-3F81-47D2-9719-618A1C562139}"/>
    <cellStyle name="SAPBEXstdDataEmph 3 2 2 2" xfId="8507" xr:uid="{910310F9-866A-4D3E-B62E-626AA7E5A8FF}"/>
    <cellStyle name="SAPBEXstdDataEmph 3 2 2 3" xfId="10950" xr:uid="{FB5C8564-417A-4924-9479-AE548DA1A287}"/>
    <cellStyle name="SAPBEXstdDataEmph 3 2 2 4" xfId="12377" xr:uid="{79DA6440-3AD3-4525-878A-E70787229254}"/>
    <cellStyle name="SAPBEXstdDataEmph 3 2 2 5" xfId="12083" xr:uid="{377200E1-5FFF-49D2-8514-23BA1C31033D}"/>
    <cellStyle name="SAPBEXstdDataEmph 3 2 3" xfId="7983" xr:uid="{AE65269C-96BF-4E0C-A89D-ECD107B1E275}"/>
    <cellStyle name="SAPBEXstdDataEmph 3 2 4" xfId="10443" xr:uid="{FD7A7F0C-E2D0-41B0-9CDC-0B2237A982FC}"/>
    <cellStyle name="SAPBEXstdDataEmph 3 2 5" xfId="11887" xr:uid="{2795B05F-9254-4F3A-AE25-57A8AC7A7CC8}"/>
    <cellStyle name="SAPBEXstdDataEmph 3 2 6" xfId="13564" xr:uid="{A1796957-8E84-4C2F-B009-25E0B9CA1B55}"/>
    <cellStyle name="SAPBEXstdDataEmph 3 3" xfId="3612" xr:uid="{A4802D93-6345-4A3C-A507-26F54B01E2FC}"/>
    <cellStyle name="SAPBEXstdDataEmph 3 3 2" xfId="7853" xr:uid="{5FC5C90B-CC77-41FB-8B0B-6D98FE18C97F}"/>
    <cellStyle name="SAPBEXstdDataEmph 3 3 3" xfId="11762" xr:uid="{F22DA12F-432E-4186-9504-9621EC9159EE}"/>
    <cellStyle name="SAPBEXstdDataEmph 3 3 4" xfId="13671" xr:uid="{7CE37F23-8297-480E-8FFB-112E42ED44C0}"/>
    <cellStyle name="SAPBEXstdDataEmph 3 4" xfId="6555" xr:uid="{2FDBE5BA-4835-43B8-94F1-8BD7B5B3F209}"/>
    <cellStyle name="SAPBEXstdDataEmph 3 5" xfId="9313" xr:uid="{DAB99013-670E-45E9-A2E9-1C5B4F1DF2E6}"/>
    <cellStyle name="SAPBEXstdDataEmph 3 6" xfId="10523" xr:uid="{6C4FFF31-529B-4C77-9762-4951B6A8C382}"/>
    <cellStyle name="SAPBEXstdDataEmph 3 7" xfId="13048" xr:uid="{ABB19A85-2CFA-4E68-915D-CE0BE1ADC426}"/>
    <cellStyle name="SAPBEXstdDataEmph 4" xfId="2308" xr:uid="{9F19015A-2470-4AC8-A150-3DAECB76441A}"/>
    <cellStyle name="SAPBEXstdDataEmph 4 2" xfId="3613" xr:uid="{FBCB63B1-C20A-434A-9D63-3A680DD5DA8A}"/>
    <cellStyle name="SAPBEXstdDataEmph 4 2 2" xfId="7854" xr:uid="{2B0A0D9B-8191-4406-AD76-89D09785C992}"/>
    <cellStyle name="SAPBEXstdDataEmph 4 2 3" xfId="11763" xr:uid="{48AC45E7-AD2C-4F0E-8A15-DA090AA2A813}"/>
    <cellStyle name="SAPBEXstdDataEmph 4 2 4" xfId="13670" xr:uid="{585C61F3-62A5-424F-BDBF-0306803CEB08}"/>
    <cellStyle name="SAPBEXstdDataEmph 4 3" xfId="6556" xr:uid="{BADC30EE-84FC-448A-BAA8-104047FE5E29}"/>
    <cellStyle name="SAPBEXstdDataEmph 4 4" xfId="9314" xr:uid="{6BE772ED-3B93-435F-A03E-0573678160A3}"/>
    <cellStyle name="SAPBEXstdDataEmph 4 5" xfId="10522" xr:uid="{D6D2BC19-2A4F-4AB2-9BA9-727E3DD4304B}"/>
    <cellStyle name="SAPBEXstdDataEmph 4 6" xfId="13972" xr:uid="{BE327627-5EEE-4BB4-AABA-78B3E316B750}"/>
    <cellStyle name="SAPBEXstdDataEmph 5" xfId="2309" xr:uid="{7BAFB3A7-0406-444C-A886-B6F7B8D8E8FD}"/>
    <cellStyle name="SAPBEXstdDataEmph 5 2" xfId="3614" xr:uid="{CE418526-0243-4163-88BB-44F8AA0E65E3}"/>
    <cellStyle name="SAPBEXstdDataEmph 5 2 2" xfId="7855" xr:uid="{4BDBEB14-930E-4897-8D89-77E4D62C88AF}"/>
    <cellStyle name="SAPBEXstdDataEmph 5 2 3" xfId="11764" xr:uid="{B2ED10C1-6701-41D6-8882-94CB17EC2EE8}"/>
    <cellStyle name="SAPBEXstdDataEmph 5 2 4" xfId="13669" xr:uid="{CC9F6EAB-E693-4A34-9634-7DB022E7EED6}"/>
    <cellStyle name="SAPBEXstdDataEmph 5 3" xfId="6557" xr:uid="{9EC52E2D-3C2E-43EA-A1CF-C7C90E6BCD18}"/>
    <cellStyle name="SAPBEXstdDataEmph 5 4" xfId="9315" xr:uid="{63163592-C85E-4607-83A2-0286AEADB28B}"/>
    <cellStyle name="SAPBEXstdDataEmph 5 5" xfId="10521" xr:uid="{B01ECD89-7501-46BC-898F-617B309F6DE5}"/>
    <cellStyle name="SAPBEXstdDataEmph 5 6" xfId="13846" xr:uid="{DAC520D2-BC15-4F1D-9093-F74D7E0DBE94}"/>
    <cellStyle name="SAPBEXstdDataEmph 6" xfId="2310" xr:uid="{DD4BC72D-4E86-4BA0-8814-D3251E22613A}"/>
    <cellStyle name="SAPBEXstdDataEmph 6 2" xfId="3615" xr:uid="{962F0CC7-A675-4272-ACEB-490FDF2AC68A}"/>
    <cellStyle name="SAPBEXstdDataEmph 6 2 2" xfId="7856" xr:uid="{8F3BA81B-8CD3-4458-B991-0B6DC19550B2}"/>
    <cellStyle name="SAPBEXstdDataEmph 6 2 3" xfId="11765" xr:uid="{6795D355-8CFE-48CB-BB01-C7C75F9ECAD9}"/>
    <cellStyle name="SAPBEXstdDataEmph 6 2 4" xfId="13668" xr:uid="{DE0526BE-6508-45DB-A71B-58323363FA03}"/>
    <cellStyle name="SAPBEXstdDataEmph 6 3" xfId="6558" xr:uid="{89EEE7B8-6DFF-4D6E-9F7D-52427D1B0E86}"/>
    <cellStyle name="SAPBEXstdDataEmph 6 4" xfId="9316" xr:uid="{50EFFC22-1ED8-4BCC-84DF-9D1B7D4BCB41}"/>
    <cellStyle name="SAPBEXstdDataEmph 6 5" xfId="10520" xr:uid="{74CC7C7E-C1BF-434D-8620-989C5369278C}"/>
    <cellStyle name="SAPBEXstdDataEmph 6 6" xfId="13049" xr:uid="{EC39666D-C175-46AF-8AEA-6C937D4355AD}"/>
    <cellStyle name="SAPBEXstdDataEmph 7" xfId="2311" xr:uid="{75819324-87DC-4434-AE69-8D07255466B1}"/>
    <cellStyle name="SAPBEXstdDataEmph 7 2" xfId="3616" xr:uid="{21E7BBA3-74AC-4CFC-B3E0-C37E43037384}"/>
    <cellStyle name="SAPBEXstdDataEmph 7 2 2" xfId="7857" xr:uid="{850FA3FE-F53E-4944-AF08-0C1894C3D6FA}"/>
    <cellStyle name="SAPBEXstdDataEmph 7 2 3" xfId="11766" xr:uid="{61ACEDF9-64E1-4F96-A811-18A567AB42BF}"/>
    <cellStyle name="SAPBEXstdDataEmph 7 2 4" xfId="13667" xr:uid="{131B96DB-481F-45E7-90F9-8EE50760FC6B}"/>
    <cellStyle name="SAPBEXstdDataEmph 7 3" xfId="6559" xr:uid="{EBE2605D-7073-4BA2-9A57-B7B37523020E}"/>
    <cellStyle name="SAPBEXstdDataEmph 7 4" xfId="9317" xr:uid="{EEC2E72E-5B60-4BA5-84F7-DFC77C9E6AF9}"/>
    <cellStyle name="SAPBEXstdDataEmph 7 5" xfId="10519" xr:uid="{00EA1649-3911-4588-A0B9-1DBF9754505D}"/>
    <cellStyle name="SAPBEXstdDataEmph 7 6" xfId="9784" xr:uid="{FBF826C5-B8D9-44B7-8ECC-07B3E3D481DF}"/>
    <cellStyle name="SAPBEXstdDataEmph 8" xfId="2312" xr:uid="{57FEAF1F-9758-4537-A561-29C3C79EEDAD}"/>
    <cellStyle name="SAPBEXstdDataEmph 8 2" xfId="3617" xr:uid="{0390BFDB-CD83-4652-8B19-FDD2217F0688}"/>
    <cellStyle name="SAPBEXstdDataEmph 8 2 2" xfId="7858" xr:uid="{3751CA6E-33BB-490C-92CB-10E833F665AE}"/>
    <cellStyle name="SAPBEXstdDataEmph 8 2 3" xfId="11767" xr:uid="{260EE861-C312-4360-8486-2A0A4C96BE55}"/>
    <cellStyle name="SAPBEXstdDataEmph 8 2 4" xfId="13666" xr:uid="{0700D8C3-E5FD-4501-8853-08A7A53CE1C6}"/>
    <cellStyle name="SAPBEXstdDataEmph 8 3" xfId="6560" xr:uid="{210AAE66-09EF-4DBF-8CCF-3D337510B3CF}"/>
    <cellStyle name="SAPBEXstdDataEmph 8 4" xfId="9318" xr:uid="{ACF87408-4A3D-422C-9748-58BCA8670621}"/>
    <cellStyle name="SAPBEXstdDataEmph 8 5" xfId="6606" xr:uid="{65807E7D-58DE-4306-9B6A-228B9E2DFA3A}"/>
    <cellStyle name="SAPBEXstdDataEmph 8 6" xfId="9781" xr:uid="{FE314BC0-5564-4B8F-BA67-23089EC53C5C}"/>
    <cellStyle name="SAPBEXstdDataEmph 9" xfId="2313" xr:uid="{85782F57-8832-4E2D-829A-91A0F4F694A0}"/>
    <cellStyle name="SAPBEXstdDataEmph 9 2" xfId="3618" xr:uid="{7C084B2D-C5A9-49DB-BD74-B60554BBD06A}"/>
    <cellStyle name="SAPBEXstdDataEmph 9 2 2" xfId="7859" xr:uid="{B0006414-B6AB-497F-9E04-B40A9055E326}"/>
    <cellStyle name="SAPBEXstdDataEmph 9 2 3" xfId="11768" xr:uid="{BB49F175-FB89-46F4-BB3D-755DA5C81ADB}"/>
    <cellStyle name="SAPBEXstdDataEmph 9 2 4" xfId="13665" xr:uid="{3E1D3B16-4961-4E6D-981E-3E94FE99329A}"/>
    <cellStyle name="SAPBEXstdDataEmph 9 3" xfId="6561" xr:uid="{2515A0DA-0EC2-4B02-BB95-54E27887579B}"/>
    <cellStyle name="SAPBEXstdDataEmph 9 4" xfId="9319" xr:uid="{2E38F61E-036A-4B98-A204-26DF3C416982}"/>
    <cellStyle name="SAPBEXstdDataEmph 9 5" xfId="10518" xr:uid="{1D35D0B4-79C2-47F4-9333-728B8085D918}"/>
    <cellStyle name="SAPBEXstdDataEmph 9 6" xfId="13046" xr:uid="{E9DF033C-6D93-4380-A93C-6D6EE2024631}"/>
    <cellStyle name="SAPBEXstdDataEmph_Mesquite Solar 277 MW v1" xfId="2314" xr:uid="{08C02F76-06E5-474D-A0E3-15D4C6700EDA}"/>
    <cellStyle name="SAPBEXstdItem" xfId="214" xr:uid="{D7600671-E198-4550-899A-E8039C234473}"/>
    <cellStyle name="SAPBEXstdItem 10" xfId="2315" xr:uid="{3AB90523-D2A0-44F8-B87E-C8965BB1308C}"/>
    <cellStyle name="SAPBEXstdItem 10 2" xfId="3619" xr:uid="{9D26E7D7-6D9C-459D-A3A5-99ED9436C6ED}"/>
    <cellStyle name="SAPBEXstdItem 10 2 2" xfId="7860" xr:uid="{EF20DFAA-B20B-4672-9A27-9B210C0E2AED}"/>
    <cellStyle name="SAPBEXstdItem 10 2 3" xfId="11769" xr:uid="{E6D83F23-D0FE-44A2-9EC6-69B3BD5BE209}"/>
    <cellStyle name="SAPBEXstdItem 10 2 4" xfId="13664" xr:uid="{B45B485F-FDCF-4D51-9558-34F8E4FBA3E2}"/>
    <cellStyle name="SAPBEXstdItem 10 3" xfId="6562" xr:uid="{5BED82B5-0057-45E2-B5F0-C7B91586DA12}"/>
    <cellStyle name="SAPBEXstdItem 10 4" xfId="9320" xr:uid="{FA1BC0B8-BAD2-42F1-B451-55AF71B2ADC9}"/>
    <cellStyle name="SAPBEXstdItem 10 5" xfId="10517" xr:uid="{AB2BFB2A-7C70-45CE-84E0-22CF85777E08}"/>
    <cellStyle name="SAPBEXstdItem 10 6" xfId="13845" xr:uid="{5DD93016-B605-46D7-9A92-96C1BAEFFD37}"/>
    <cellStyle name="SAPBEXstdItem 11" xfId="2316" xr:uid="{450A0B8A-854A-4A07-BF7F-71E86A804CE7}"/>
    <cellStyle name="SAPBEXstdItem 11 2" xfId="3620" xr:uid="{6A435BF3-FC17-4EDF-AC9E-A8F11A3690D5}"/>
    <cellStyle name="SAPBEXstdItem 11 2 2" xfId="7861" xr:uid="{FAF4FF7F-9F96-4291-A965-FECADE8C16B9}"/>
    <cellStyle name="SAPBEXstdItem 11 2 3" xfId="11770" xr:uid="{97CC4FDA-EC9C-4EF8-BB8E-C03FEFE04850}"/>
    <cellStyle name="SAPBEXstdItem 11 2 4" xfId="13663" xr:uid="{60602163-8725-4198-9B39-EAAA5D927CC0}"/>
    <cellStyle name="SAPBEXstdItem 11 3" xfId="6563" xr:uid="{93FAABD3-2FBB-492F-B456-83D7CD240A10}"/>
    <cellStyle name="SAPBEXstdItem 11 4" xfId="9321" xr:uid="{DBF41130-EAB2-4D99-9D0B-A8ED513DFC52}"/>
    <cellStyle name="SAPBEXstdItem 11 5" xfId="10516" xr:uid="{52881C9B-BD69-4C0E-8044-3DF4C5A22F52}"/>
    <cellStyle name="SAPBEXstdItem 11 6" xfId="13047" xr:uid="{EB7EEA14-EBA3-45E8-874E-42C444A02569}"/>
    <cellStyle name="SAPBEXstdItem 12" xfId="2317" xr:uid="{DAE9CC14-0C36-45E1-86CD-F97B9686F875}"/>
    <cellStyle name="SAPBEXstdItem 12 2" xfId="3621" xr:uid="{3BBE8C2E-05AC-4BC4-B028-DFCCBF3BCA58}"/>
    <cellStyle name="SAPBEXstdItem 12 2 2" xfId="7862" xr:uid="{B18F0B61-A2C3-402A-9F69-2CDBB69DC5C2}"/>
    <cellStyle name="SAPBEXstdItem 12 2 3" xfId="11771" xr:uid="{F7E0716D-38E8-4112-9A46-04BF0F73C0DF}"/>
    <cellStyle name="SAPBEXstdItem 12 2 4" xfId="12360" xr:uid="{1C55DB15-DDBC-4940-A241-D9C9077303FB}"/>
    <cellStyle name="SAPBEXstdItem 12 3" xfId="6564" xr:uid="{183DEAAA-8B2C-47BE-A2AA-A1A3D4955D2B}"/>
    <cellStyle name="SAPBEXstdItem 12 4" xfId="9322" xr:uid="{3D95F868-900D-431F-A938-FAC30C69B504}"/>
    <cellStyle name="SAPBEXstdItem 12 5" xfId="10515" xr:uid="{491DC369-628E-4678-939B-174CF7DD2721}"/>
    <cellStyle name="SAPBEXstdItem 12 6" xfId="9782" xr:uid="{14ED6520-FC75-46DF-9395-A40E5330C7F4}"/>
    <cellStyle name="SAPBEXstdItem 13" xfId="2318" xr:uid="{710E8436-2A0F-4589-A5D4-F82B430C1049}"/>
    <cellStyle name="SAPBEXstdItem 13 2" xfId="3622" xr:uid="{AA9A5168-7554-48B3-80D6-32FAFB394967}"/>
    <cellStyle name="SAPBEXstdItem 13 2 2" xfId="7863" xr:uid="{13BA4A60-5B5F-4B44-8F56-6CE992CC4C56}"/>
    <cellStyle name="SAPBEXstdItem 13 2 3" xfId="11772" xr:uid="{002B8D91-E5C5-426D-98B6-8189EEB18E20}"/>
    <cellStyle name="SAPBEXstdItem 13 2 4" xfId="13662" xr:uid="{A3EF96DC-3DA4-4A2B-B516-6530B3C9C6F7}"/>
    <cellStyle name="SAPBEXstdItem 13 3" xfId="6565" xr:uid="{D46DA0D1-93F1-4E2A-8B11-80EC6D9C32D5}"/>
    <cellStyle name="SAPBEXstdItem 13 4" xfId="9323" xr:uid="{8D1E779C-A1BE-4D42-A4B0-A5E538EDA640}"/>
    <cellStyle name="SAPBEXstdItem 13 5" xfId="10514" xr:uid="{D200920D-A506-453C-B26C-3F1A77705448}"/>
    <cellStyle name="SAPBEXstdItem 13 6" xfId="9779" xr:uid="{198F1659-C570-4B55-875C-E455258A521C}"/>
    <cellStyle name="SAPBEXstdItem 14" xfId="2319" xr:uid="{9FA9FBF7-B28F-46E7-81FA-D2B954BAF82F}"/>
    <cellStyle name="SAPBEXstdItem 14 2" xfId="3623" xr:uid="{DB1F803A-B891-4F3D-BD9C-E39D38CAF6D7}"/>
    <cellStyle name="SAPBEXstdItem 14 2 2" xfId="7864" xr:uid="{280F735B-3AA0-4618-A928-00400AFFB53F}"/>
    <cellStyle name="SAPBEXstdItem 14 2 3" xfId="11773" xr:uid="{F1AF61A5-FEED-4101-A77B-9A8588E7AD70}"/>
    <cellStyle name="SAPBEXstdItem 14 2 4" xfId="13661" xr:uid="{5E39A2A9-0DD2-434E-9C38-F14573CB73E2}"/>
    <cellStyle name="SAPBEXstdItem 14 3" xfId="6566" xr:uid="{E97B3BCA-2893-4985-8F8C-1CB8916B5640}"/>
    <cellStyle name="SAPBEXstdItem 14 4" xfId="9324" xr:uid="{05CCFCAA-CF5F-49A2-9198-105E7A07D809}"/>
    <cellStyle name="SAPBEXstdItem 14 5" xfId="10513" xr:uid="{AAAFA9CF-7EF0-4A36-BFD8-D68E5A4F9FB8}"/>
    <cellStyle name="SAPBEXstdItem 14 6" xfId="13044" xr:uid="{8735B4F2-07D7-4DE3-B2BD-C64BF340D56F}"/>
    <cellStyle name="SAPBEXstdItem 15" xfId="2320" xr:uid="{8A604E9F-FF3D-479A-AAF8-40196AC92B5D}"/>
    <cellStyle name="SAPBEXstdItem 15 2" xfId="3624" xr:uid="{9D8B03BF-3C77-4321-A1C4-106E0C996036}"/>
    <cellStyle name="SAPBEXstdItem 15 2 2" xfId="7865" xr:uid="{A5FE7399-28E4-4F11-A493-12A2B64CE399}"/>
    <cellStyle name="SAPBEXstdItem 15 2 3" xfId="11774" xr:uid="{D55A8273-ECBB-4527-8C49-829449CEDA31}"/>
    <cellStyle name="SAPBEXstdItem 15 2 4" xfId="13660" xr:uid="{147D41CE-CA88-48A3-8B1F-B4C2B0372AD4}"/>
    <cellStyle name="SAPBEXstdItem 15 3" xfId="6567" xr:uid="{ABD50F85-D525-4A3E-9CF9-5BEE484D0462}"/>
    <cellStyle name="SAPBEXstdItem 15 4" xfId="9325" xr:uid="{51719DEB-77C7-4EF1-A8C9-18459EEBCB7D}"/>
    <cellStyle name="SAPBEXstdItem 15 5" xfId="10512" xr:uid="{5BADC79E-1A4C-4EAA-834B-6C4BBEB53976}"/>
    <cellStyle name="SAPBEXstdItem 15 6" xfId="13971" xr:uid="{0EB9460B-6CD6-4E44-A1C5-5A989925F00C}"/>
    <cellStyle name="SAPBEXstdItem 16" xfId="3662" xr:uid="{C3C7C93D-E7FD-4F25-AFE8-7E11E3B7DF77}"/>
    <cellStyle name="SAPBEXstdItem 16 2" xfId="7903" xr:uid="{B4233FBF-FEBC-4D6C-BF70-33642B6EF37D}"/>
    <cellStyle name="SAPBEXstdItem 16 3" xfId="11810" xr:uid="{07245554-F6F6-4BCF-9AA9-F15CC1D68C27}"/>
    <cellStyle name="SAPBEXstdItem 16 4" xfId="13629" xr:uid="{B852341C-9398-4A6B-A3C8-F8258DBC0326}"/>
    <cellStyle name="SAPBEXstdItem 17" xfId="2524" xr:uid="{DDA26490-E2B7-42BF-B32B-9D7DE9CB0C94}"/>
    <cellStyle name="SAPBEXstdItem 17 2" xfId="6765" xr:uid="{2D41284E-F439-45B0-988E-4FE698BDCBC0}"/>
    <cellStyle name="SAPBEXstdItem 17 3" xfId="4945" xr:uid="{7C704076-2B8B-4C72-89F3-CDA539B8BF32}"/>
    <cellStyle name="SAPBEXstdItem 17 4" xfId="4977" xr:uid="{4E8EF1F0-AA21-4EFC-AC2E-2BDEBC726FE0}"/>
    <cellStyle name="SAPBEXstdItem 18" xfId="4536" xr:uid="{B2015FA8-A2D6-4FDC-A1E8-136027E8BF25}"/>
    <cellStyle name="SAPBEXstdItem 19" xfId="5057" xr:uid="{9D5776F8-A4CE-460E-8FFC-D0262F7D5B16}"/>
    <cellStyle name="SAPBEXstdItem 2" xfId="215" xr:uid="{33943B89-413E-462B-A576-180FA04D7501}"/>
    <cellStyle name="SAPBEXstdItem 2 2" xfId="216" xr:uid="{6679D66D-D00B-4B6B-A46F-1240D4E6CEB2}"/>
    <cellStyle name="SAPBEXstdItem 2 2 2" xfId="3745" xr:uid="{CAAD7EF5-B63D-4319-B6F6-A68AB308AA0A}"/>
    <cellStyle name="SAPBEXstdItem 2 2 2 2" xfId="7986" xr:uid="{4CFCEB7F-A899-4AAE-AC1F-51500482742C}"/>
    <cellStyle name="SAPBEXstdItem 2 2 2 3" xfId="11890" xr:uid="{43E41244-BD62-409C-99AF-B2E1D7BACFB6}"/>
    <cellStyle name="SAPBEXstdItem 2 2 2 4" xfId="13561" xr:uid="{AE0C562F-04A6-4969-8B5D-BCD14A08EB0A}"/>
    <cellStyle name="SAPBEXstdItem 2 2 3" xfId="3744" xr:uid="{49886F07-F25B-4238-A829-C268285947D5}"/>
    <cellStyle name="SAPBEXstdItem 2 2 3 2" xfId="7985" xr:uid="{2FCA9464-8F25-4CE5-A5A6-B94C31E5DC13}"/>
    <cellStyle name="SAPBEXstdItem 2 2 3 3" xfId="11889" xr:uid="{1179EEEE-7E09-4546-9497-6E73A5667A92}"/>
    <cellStyle name="SAPBEXstdItem 2 2 3 4" xfId="13562" xr:uid="{B4C04FF5-2BD8-4000-A330-AC8EDA95936C}"/>
    <cellStyle name="SAPBEXstdItem 2 2 4" xfId="2526" xr:uid="{55CB06B4-50FC-45E1-82FC-912D1284DC7E}"/>
    <cellStyle name="SAPBEXstdItem 2 2 4 2" xfId="6767" xr:uid="{8DB0CF0D-5862-4803-9F40-DFCD84E130A8}"/>
    <cellStyle name="SAPBEXstdItem 2 2 4 3" xfId="4947" xr:uid="{3E5F43A6-7958-48EC-BC78-BDFA5F3C4057}"/>
    <cellStyle name="SAPBEXstdItem 2 2 4 4" xfId="13001" xr:uid="{03FED9C4-E730-4B03-8F6A-B6B4710CD769}"/>
    <cellStyle name="SAPBEXstdItem 2 2 5" xfId="4538" xr:uid="{0843A614-3869-4F60-A4AC-A35649DE5BCE}"/>
    <cellStyle name="SAPBEXstdItem 2 2 6" xfId="5055" xr:uid="{C0EC09CE-F0E8-4B6C-8F38-556D445D8361}"/>
    <cellStyle name="SAPBEXstdItem 2 2 7" xfId="9486" xr:uid="{E92E9C6B-2F27-4070-A36E-EE8F302DBCE0}"/>
    <cellStyle name="SAPBEXstdItem 2 2 8" xfId="9685" xr:uid="{C32110D9-0E96-4E3C-ADBD-3AC0CFC482D9}"/>
    <cellStyle name="SAPBEXstdItem 2 3" xfId="3743" xr:uid="{13F7DE0F-87E5-4DEC-B762-C6F564BC98B2}"/>
    <cellStyle name="SAPBEXstdItem 2 3 2" xfId="4274" xr:uid="{FC1BBBB6-917E-4C13-A7EA-C72F038BF814}"/>
    <cellStyle name="SAPBEXstdItem 2 3 2 2" xfId="8508" xr:uid="{6AB58BF8-1566-49E5-A606-C210037BB94F}"/>
    <cellStyle name="SAPBEXstdItem 2 3 2 3" xfId="10951" xr:uid="{C47C2421-BED2-4BEF-8488-7264663D15B0}"/>
    <cellStyle name="SAPBEXstdItem 2 3 2 4" xfId="12378" xr:uid="{783CB4CC-2415-4272-B20A-E82C7CFFFA46}"/>
    <cellStyle name="SAPBEXstdItem 2 3 2 5" xfId="12084" xr:uid="{B82CAC5A-A096-4BE6-A644-C3B82594099B}"/>
    <cellStyle name="SAPBEXstdItem 2 3 3" xfId="7984" xr:uid="{78F196C2-EC99-482B-94F6-227D6A22F2F8}"/>
    <cellStyle name="SAPBEXstdItem 2 3 4" xfId="10444" xr:uid="{B5555D78-A70E-46EE-B651-897DB6C498AD}"/>
    <cellStyle name="SAPBEXstdItem 2 3 5" xfId="11888" xr:uid="{2724CFDD-2932-4C8A-A819-37783C359419}"/>
    <cellStyle name="SAPBEXstdItem 2 3 6" xfId="13563" xr:uid="{D3A04C17-6249-4FB7-8E16-F7FAC5C2001B}"/>
    <cellStyle name="SAPBEXstdItem 2 4" xfId="2525" xr:uid="{E3D23060-ED80-4CD7-B60D-62635E2F2BFA}"/>
    <cellStyle name="SAPBEXstdItem 2 4 2" xfId="6766" xr:uid="{401D8137-BB7C-49E5-A2D7-9A69F875DA2A}"/>
    <cellStyle name="SAPBEXstdItem 2 4 3" xfId="4946" xr:uid="{35E6ECD3-E80B-46D7-A9AA-0D9830D04C65}"/>
    <cellStyle name="SAPBEXstdItem 2 4 4" xfId="10253" xr:uid="{1331CE96-49E4-4351-A706-C9ABFF8A4C0C}"/>
    <cellStyle name="SAPBEXstdItem 2 5" xfId="4537" xr:uid="{F2B5DF18-C164-4F0E-97BF-1C671EE0452C}"/>
    <cellStyle name="SAPBEXstdItem 2 6" xfId="5056" xr:uid="{BD7668DE-6A3E-4D34-9E21-31DFC80C629A}"/>
    <cellStyle name="SAPBEXstdItem 2 7" xfId="10903" xr:uid="{F00C290F-7846-4ECE-A0CA-A054438300E9}"/>
    <cellStyle name="SAPBEXstdItem 2 8" xfId="12747" xr:uid="{F352D7DA-19C8-499C-BE3F-815211621C81}"/>
    <cellStyle name="SAPBEXstdItem 20" xfId="10438" xr:uid="{1F89B382-F7F0-4DA8-A424-DFA15CE25F35}"/>
    <cellStyle name="SAPBEXstdItem 21" xfId="13471" xr:uid="{9907CCED-38BA-4A9F-9B7B-D8C757C2B1D7}"/>
    <cellStyle name="SAPBEXstdItem 3" xfId="217" xr:uid="{60A84C21-2936-462E-9E19-27A12D153105}"/>
    <cellStyle name="SAPBEXstdItem 3 2" xfId="4240" xr:uid="{C6FA99F8-72D7-4D40-BB49-5D0A163D9A12}"/>
    <cellStyle name="SAPBEXstdItem 3 2 2" xfId="8475" xr:uid="{31C397D4-0DAD-47C2-BADE-0CE7317281F7}"/>
    <cellStyle name="SAPBEXstdItem 3 2 3" xfId="12349" xr:uid="{C1931FB8-63BB-4EA6-BBE1-327B0EE80254}"/>
    <cellStyle name="SAPBEXstdItem 3 2 4" xfId="12063" xr:uid="{508B1E8F-177D-4394-BF38-36F2217C34B1}"/>
    <cellStyle name="SAPBEXstdItem 3 3" xfId="4239" xr:uid="{D0198F5A-4C14-4696-9BA4-8CA23C828022}"/>
    <cellStyle name="SAPBEXstdItem 3 3 2" xfId="8474" xr:uid="{413771DE-1100-4593-9DC1-C272642B7B12}"/>
    <cellStyle name="SAPBEXstdItem 3 3 3" xfId="12348" xr:uid="{3C8206EC-9AE9-4B76-AEFA-7619E40AC83A}"/>
    <cellStyle name="SAPBEXstdItem 3 3 4" xfId="12062" xr:uid="{8A023BB7-499F-4F4D-9B58-C7E9975942B9}"/>
    <cellStyle name="SAPBEXstdItem 3 4" xfId="2541" xr:uid="{DCCE1B19-41D2-4F51-AD77-394FD286BFC2}"/>
    <cellStyle name="SAPBEXstdItem 3 4 2" xfId="6782" xr:uid="{494CC917-BA48-4965-8B49-B7AAA387CF34}"/>
    <cellStyle name="SAPBEXstdItem 3 4 3" xfId="9508" xr:uid="{B81C2237-AF1F-4019-9FA1-80B6D08CDAA2}"/>
    <cellStyle name="SAPBEXstdItem 3 4 4" xfId="4950" xr:uid="{B88D7592-D5A9-4900-8803-C47857CF4197}"/>
    <cellStyle name="SAPBEXstdItem 3 4 5" xfId="12997" xr:uid="{BEEEB561-8281-462D-97A3-A525EB129E81}"/>
    <cellStyle name="SAPBEXstdItem 3 5" xfId="4539" xr:uid="{8EB2ABA9-C50E-46D9-AAA9-6CBD01ED905F}"/>
    <cellStyle name="SAPBEXstdItem 3 6" xfId="5054" xr:uid="{00D5481C-2D61-4265-AFFC-D267555E0BF6}"/>
    <cellStyle name="SAPBEXstdItem 3 7" xfId="10437" xr:uid="{B14A7330-AFE9-4F87-99C5-F00211F9F64F}"/>
    <cellStyle name="SAPBEXstdItem 3 8" xfId="12746" xr:uid="{A974D3B5-7432-4D3C-B502-51F6A502B57F}"/>
    <cellStyle name="SAPBEXstdItem 4" xfId="218" xr:uid="{82408DA3-7592-4F32-869D-513820B37141}"/>
    <cellStyle name="SAPBEXstdItem 4 2" xfId="4242" xr:uid="{ABE138E6-BE51-4515-AF1C-650C02344CED}"/>
    <cellStyle name="SAPBEXstdItem 4 2 2" xfId="8477" xr:uid="{DB4F1CCF-EAF0-494E-8C0A-D0C979DA4B01}"/>
    <cellStyle name="SAPBEXstdItem 4 2 3" xfId="12351" xr:uid="{D92AB11C-5B01-42E6-874A-F4E4A1FF774D}"/>
    <cellStyle name="SAPBEXstdItem 4 2 4" xfId="12065" xr:uid="{8C04DD47-35D0-4490-8FC0-9A516596BC76}"/>
    <cellStyle name="SAPBEXstdItem 4 3" xfId="4241" xr:uid="{01109C27-B5AB-4A09-A487-2D0A88804930}"/>
    <cellStyle name="SAPBEXstdItem 4 3 2" xfId="8476" xr:uid="{A8BEE5C7-4B65-4EB2-8BFC-3CF3C5220CDF}"/>
    <cellStyle name="SAPBEXstdItem 4 3 3" xfId="12350" xr:uid="{5D5835CC-E4FD-4425-8F06-05D3AA4593FA}"/>
    <cellStyle name="SAPBEXstdItem 4 3 4" xfId="12064" xr:uid="{7DD3078E-B8F5-43EB-BF17-E307AECA2EE4}"/>
    <cellStyle name="SAPBEXstdItem 4 4" xfId="2527" xr:uid="{D1DB9A55-8BB7-43ED-9E9A-5CE6F40EF9E9}"/>
    <cellStyle name="SAPBEXstdItem 4 4 2" xfId="6768" xr:uid="{22AA2471-F59D-4490-8313-EF7B302896DF}"/>
    <cellStyle name="SAPBEXstdItem 4 4 3" xfId="4948" xr:uid="{41C89076-01D1-4846-9B13-225E5CF2746D}"/>
    <cellStyle name="SAPBEXstdItem 4 4 4" xfId="10252" xr:uid="{9D1BC728-2761-4DC7-826B-E6AAA18493D1}"/>
    <cellStyle name="SAPBEXstdItem 4 5" xfId="4540" xr:uid="{78416226-1207-43F5-80CC-A5E4FAC02DBA}"/>
    <cellStyle name="SAPBEXstdItem 4 6" xfId="5053" xr:uid="{D5B8F758-4575-4BA3-ABA3-553A1940FC9D}"/>
    <cellStyle name="SAPBEXstdItem 4 7" xfId="10902" xr:uid="{24788509-6871-4375-90EA-BFEB36BDCBE0}"/>
    <cellStyle name="SAPBEXstdItem 4 8" xfId="13470" xr:uid="{E41297B1-6313-4229-B796-55839F336720}"/>
    <cellStyle name="SAPBEXstdItem 5" xfId="219" xr:uid="{811F8DDA-86AA-44E8-AEF8-0C7CE035B8C8}"/>
    <cellStyle name="SAPBEXstdItem 5 2" xfId="4243" xr:uid="{DC9B37C6-8995-408A-8959-F7F72F6E0513}"/>
    <cellStyle name="SAPBEXstdItem 5 2 2" xfId="4350" xr:uid="{D14B255C-CE92-4FD7-A766-C6F72DBD6887}"/>
    <cellStyle name="SAPBEXstdItem 5 2 2 2" xfId="8584" xr:uid="{6E21369F-72CF-408D-BD39-63BF19046607}"/>
    <cellStyle name="SAPBEXstdItem 5 2 2 3" xfId="11027" xr:uid="{B952FE7D-CCBE-42AE-9657-49C81514A3B0}"/>
    <cellStyle name="SAPBEXstdItem 5 2 2 4" xfId="12454" xr:uid="{62823100-F719-46F5-B8B9-AE42EDD410A8}"/>
    <cellStyle name="SAPBEXstdItem 5 2 2 5" xfId="14034" xr:uid="{227E108A-D85B-4BA6-AECA-86BA984099AC}"/>
    <cellStyle name="SAPBEXstdItem 5 2 3" xfId="8478" xr:uid="{2EAEF735-42CC-4916-A05D-71CE363A1252}"/>
    <cellStyle name="SAPBEXstdItem 5 2 4" xfId="10921" xr:uid="{5022E0A5-5624-4942-8382-103E27B7D4EE}"/>
    <cellStyle name="SAPBEXstdItem 5 2 5" xfId="12352" xr:uid="{B7AB9084-1D3F-4223-A5AC-B9A193CE74F2}"/>
    <cellStyle name="SAPBEXstdItem 5 2 6" xfId="12066" xr:uid="{E04085A0-B656-4CFD-A9FA-F82F0C6E7D55}"/>
    <cellStyle name="SAPBEXstdItem 5 3" xfId="2528" xr:uid="{9DB67D06-3F1C-4D8D-854E-806FD392F461}"/>
    <cellStyle name="SAPBEXstdItem 5 3 2" xfId="6769" xr:uid="{C17B1D2B-2FF1-402A-A854-1C2E421FAF6D}"/>
    <cellStyle name="SAPBEXstdItem 5 3 3" xfId="19" xr:uid="{F08D5A9C-732E-45A5-9E9D-E0F393F639FD}"/>
    <cellStyle name="SAPBEXstdItem 5 3 4" xfId="13000" xr:uid="{1A180E5B-1A6B-41C6-AFC1-99841CCA1CFD}"/>
    <cellStyle name="SAPBEXstdItem 5 4" xfId="4541" xr:uid="{080F3FF4-760C-426A-A3F3-BB0522E83203}"/>
    <cellStyle name="SAPBEXstdItem 5 5" xfId="5052" xr:uid="{CE6C8A67-2809-4BBA-82CF-5C76DF85F23C}"/>
    <cellStyle name="SAPBEXstdItem 5 6" xfId="9485" xr:uid="{5B1DC8C1-92E0-4BC4-83AB-2CBDE17D1148}"/>
    <cellStyle name="SAPBEXstdItem 5 7" xfId="12745" xr:uid="{40E1A645-C67A-47CD-A293-C598C8BF329B}"/>
    <cellStyle name="SAPBEXstdItem 6" xfId="2321" xr:uid="{23D206E9-578D-4AC6-A9BF-B49554BCE44F}"/>
    <cellStyle name="SAPBEXstdItem 6 2" xfId="4245" xr:uid="{D17167A5-C4C6-43DD-BB33-00D13E9AAD36}"/>
    <cellStyle name="SAPBEXstdItem 6 2 2" xfId="8480" xr:uid="{362D1965-3B9F-47C7-8BBB-1CFA8095A7DA}"/>
    <cellStyle name="SAPBEXstdItem 6 2 3" xfId="12354" xr:uid="{CEF10B97-6A66-4FD4-8073-28E699F7C083}"/>
    <cellStyle name="SAPBEXstdItem 6 2 4" xfId="12068" xr:uid="{B989B8CD-9DEF-4D33-AFF0-4BBE1C8D722F}"/>
    <cellStyle name="SAPBEXstdItem 6 3" xfId="4244" xr:uid="{EDC8B633-FBD6-42D3-BE3D-92B0EE234C25}"/>
    <cellStyle name="SAPBEXstdItem 6 3 2" xfId="8479" xr:uid="{249B12D7-690E-43A3-ABB1-ACE10C5CA083}"/>
    <cellStyle name="SAPBEXstdItem 6 3 3" xfId="12353" xr:uid="{3D2F23BE-3D33-47FF-8736-C0738D7B7A28}"/>
    <cellStyle name="SAPBEXstdItem 6 3 4" xfId="12067" xr:uid="{45BACCEE-777C-42EC-890C-DDA857525B65}"/>
    <cellStyle name="SAPBEXstdItem 6 4" xfId="3625" xr:uid="{B7C14BAD-1DEA-42EC-BF84-6DC6813D1511}"/>
    <cellStyle name="SAPBEXstdItem 6 4 2" xfId="7866" xr:uid="{FEF26764-A8D2-4A31-947A-9B5184E27C83}"/>
    <cellStyle name="SAPBEXstdItem 6 4 3" xfId="11775" xr:uid="{761DF3A0-D34D-4E0F-B4C9-7CD5DB4083F0}"/>
    <cellStyle name="SAPBEXstdItem 6 4 4" xfId="13659" xr:uid="{CECFA91A-DBBC-45D0-8C08-1FEC14D910AB}"/>
    <cellStyle name="SAPBEXstdItem 6 5" xfId="6568" xr:uid="{411CC4A8-B52F-437A-B930-BAB37BB8AF12}"/>
    <cellStyle name="SAPBEXstdItem 6 6" xfId="9326" xr:uid="{8DEB5E51-8750-4753-BFB5-DC30630A448F}"/>
    <cellStyle name="SAPBEXstdItem 6 7" xfId="10511" xr:uid="{26171926-3814-4E70-BB62-AB35DAD7BF78}"/>
    <cellStyle name="SAPBEXstdItem 6 8" xfId="13844" xr:uid="{4C52C68D-C57F-4FA2-9BE0-B2F44960C4FC}"/>
    <cellStyle name="SAPBEXstdItem 7" xfId="2322" xr:uid="{CFF49801-3879-4613-92A5-9CF1FBB78C3F}"/>
    <cellStyle name="SAPBEXstdItem 7 2" xfId="4246" xr:uid="{63105BBB-C7CA-4195-BBDB-8D30C7A5FF37}"/>
    <cellStyle name="SAPBEXstdItem 7 2 2" xfId="4351" xr:uid="{367997B3-119C-478B-8EAD-F2FCBFF65464}"/>
    <cellStyle name="SAPBEXstdItem 7 2 2 2" xfId="8585" xr:uid="{71C939EC-3EFE-405A-AB29-9284E20BB711}"/>
    <cellStyle name="SAPBEXstdItem 7 2 2 3" xfId="11028" xr:uid="{484C58AE-5DCF-41A9-A800-E3B118F9CCFE}"/>
    <cellStyle name="SAPBEXstdItem 7 2 2 4" xfId="12455" xr:uid="{4FDA4A5B-9DC9-46CA-8AAF-8875BD069A3E}"/>
    <cellStyle name="SAPBEXstdItem 7 2 2 5" xfId="14035" xr:uid="{9BFCECB9-45BE-4F06-8501-1E3B6C822FD9}"/>
    <cellStyle name="SAPBEXstdItem 7 2 3" xfId="8481" xr:uid="{26D72FD1-8A0E-456B-8689-74B1626E2C4B}"/>
    <cellStyle name="SAPBEXstdItem 7 2 4" xfId="10924" xr:uid="{3BAB2E19-87C3-4928-B800-2BFF46EDE13B}"/>
    <cellStyle name="SAPBEXstdItem 7 2 5" xfId="12355" xr:uid="{5FFAA4EC-F263-4B4A-8FE0-8C1914338265}"/>
    <cellStyle name="SAPBEXstdItem 7 2 6" xfId="12069" xr:uid="{0F989F79-9A0D-485C-8EE8-A81A9AE36D73}"/>
    <cellStyle name="SAPBEXstdItem 7 3" xfId="3626" xr:uid="{D6852D1B-985B-40C7-B1B1-7D5F71EA9453}"/>
    <cellStyle name="SAPBEXstdItem 7 3 2" xfId="7867" xr:uid="{EC3099B9-B7BB-4981-A7F7-A48CFE31AEC3}"/>
    <cellStyle name="SAPBEXstdItem 7 3 3" xfId="11776" xr:uid="{EC97FF5F-3F29-459A-BA96-563DE6E96FAF}"/>
    <cellStyle name="SAPBEXstdItem 7 3 4" xfId="13658" xr:uid="{6763A226-6838-4867-ADD1-E59538501488}"/>
    <cellStyle name="SAPBEXstdItem 7 4" xfId="6569" xr:uid="{81345603-C982-4CFF-BC7C-10679517D421}"/>
    <cellStyle name="SAPBEXstdItem 7 5" xfId="9327" xr:uid="{3C2B0D1F-4CBD-481B-8549-78F3C50A9492}"/>
    <cellStyle name="SAPBEXstdItem 7 6" xfId="10510" xr:uid="{F4ACEA29-9E67-4369-A1D3-605711C0B725}"/>
    <cellStyle name="SAPBEXstdItem 7 7" xfId="13045" xr:uid="{7766BDF5-3899-450E-BE72-12240D8CDDEB}"/>
    <cellStyle name="SAPBEXstdItem 8" xfId="2323" xr:uid="{B1E00A97-3F6A-4F2B-B82C-0689F3F9E66F}"/>
    <cellStyle name="SAPBEXstdItem 8 2" xfId="4247" xr:uid="{4D85A8E9-68D5-425D-960D-EE4CA1026DD5}"/>
    <cellStyle name="SAPBEXstdItem 8 2 2" xfId="4352" xr:uid="{158E17FD-8597-4A27-B4B7-4F0EF1A6CA1F}"/>
    <cellStyle name="SAPBEXstdItem 8 2 2 2" xfId="8586" xr:uid="{80957ECB-AAEB-41B4-BCCB-A9EDA6C119EF}"/>
    <cellStyle name="SAPBEXstdItem 8 2 2 3" xfId="11029" xr:uid="{CF035358-0E58-47CC-B9AA-DEB9C113875F}"/>
    <cellStyle name="SAPBEXstdItem 8 2 2 4" xfId="12456" xr:uid="{1B39E5E1-BDD8-4FC3-9D62-82367BEC5394}"/>
    <cellStyle name="SAPBEXstdItem 8 2 2 5" xfId="14036" xr:uid="{1ADD8D54-E560-43A8-960A-57C9392595C9}"/>
    <cellStyle name="SAPBEXstdItem 8 2 3" xfId="8482" xr:uid="{458864BA-EF50-4978-9B23-2127476A1E75}"/>
    <cellStyle name="SAPBEXstdItem 8 2 4" xfId="10925" xr:uid="{778C2AC4-F9D4-4F41-AF50-C79B62FD8535}"/>
    <cellStyle name="SAPBEXstdItem 8 2 5" xfId="12356" xr:uid="{E9C2A833-CFCC-4201-9DDA-3B0E75485C2E}"/>
    <cellStyle name="SAPBEXstdItem 8 2 6" xfId="12070" xr:uid="{89668AD2-CCD6-4930-8E69-704DF8FB9A57}"/>
    <cellStyle name="SAPBEXstdItem 8 3" xfId="3627" xr:uid="{820E1578-48B4-4825-B8BE-F99494ABB543}"/>
    <cellStyle name="SAPBEXstdItem 8 3 2" xfId="7868" xr:uid="{05B79845-F4E4-4C60-A0B6-8EC6F55DFEC2}"/>
    <cellStyle name="SAPBEXstdItem 8 3 3" xfId="11777" xr:uid="{57BA8E61-E186-48D2-AFD7-B0D8A187F6C9}"/>
    <cellStyle name="SAPBEXstdItem 8 3 4" xfId="13657" xr:uid="{144E09C5-4BE8-4366-BC67-F051E4EF1FED}"/>
    <cellStyle name="SAPBEXstdItem 8 4" xfId="6570" xr:uid="{CEE6C6D3-0712-4205-8876-965FBEBFB9A2}"/>
    <cellStyle name="SAPBEXstdItem 8 5" xfId="9328" xr:uid="{DECFC25A-6D2C-4842-80FE-160DFF004339}"/>
    <cellStyle name="SAPBEXstdItem 8 6" xfId="6607" xr:uid="{A79CBD08-A21C-4F25-B2CF-CB2854B72736}"/>
    <cellStyle name="SAPBEXstdItem 8 7" xfId="9780" xr:uid="{493E12FC-FAC3-47D1-B963-1CF11FF7AB9E}"/>
    <cellStyle name="SAPBEXstdItem 9" xfId="2324" xr:uid="{0F11A1ED-1FA6-406B-A94F-4784BE288123}"/>
    <cellStyle name="SAPBEXstdItem 9 2" xfId="4248" xr:uid="{CAC1BF0D-F880-42D5-8AA8-5AD43DA7634F}"/>
    <cellStyle name="SAPBEXstdItem 9 2 2" xfId="4353" xr:uid="{DF64A83F-31A6-4E16-A395-F60BC27558D5}"/>
    <cellStyle name="SAPBEXstdItem 9 2 2 2" xfId="8587" xr:uid="{948178FA-05FB-4386-A12B-B6CF61B94821}"/>
    <cellStyle name="SAPBEXstdItem 9 2 2 3" xfId="11030" xr:uid="{F9EA9F9A-E80C-44AD-B451-E41C6A29CCEA}"/>
    <cellStyle name="SAPBEXstdItem 9 2 2 4" xfId="12457" xr:uid="{8F41A4CC-2731-40C6-A97C-A84755EB36B5}"/>
    <cellStyle name="SAPBEXstdItem 9 2 2 5" xfId="14037" xr:uid="{4FB3882F-F5CD-4B84-B32E-0C67502B8CB5}"/>
    <cellStyle name="SAPBEXstdItem 9 2 3" xfId="8483" xr:uid="{7E0EAA38-F007-48F5-8495-B6170F153D8B}"/>
    <cellStyle name="SAPBEXstdItem 9 2 4" xfId="10926" xr:uid="{15F312B7-E009-49CD-B933-2DD7A0974A11}"/>
    <cellStyle name="SAPBEXstdItem 9 2 5" xfId="12357" xr:uid="{D6FD8519-D206-424A-938C-D3D31B7E2110}"/>
    <cellStyle name="SAPBEXstdItem 9 2 6" xfId="12071" xr:uid="{54F31616-B9CD-4760-B685-2F92145F2263}"/>
    <cellStyle name="SAPBEXstdItem 9 3" xfId="3628" xr:uid="{77B3D2F1-4607-4D2D-A336-86828462B0DE}"/>
    <cellStyle name="SAPBEXstdItem 9 3 2" xfId="7869" xr:uid="{404F59D8-B734-4DFD-A7CD-08ED957E7468}"/>
    <cellStyle name="SAPBEXstdItem 9 3 3" xfId="11778" xr:uid="{9EBA5081-01E6-41C6-84F7-BB48803C80C9}"/>
    <cellStyle name="SAPBEXstdItem 9 3 4" xfId="13656" xr:uid="{EE321EA2-F52A-4533-8FB1-1B9C3DF3A935}"/>
    <cellStyle name="SAPBEXstdItem 9 4" xfId="6571" xr:uid="{A56147C2-5260-4F9E-8544-A493C0B8EE65}"/>
    <cellStyle name="SAPBEXstdItem 9 5" xfId="9329" xr:uid="{F1D8E426-BE4D-42AA-87A2-C03AD9FAA05F}"/>
    <cellStyle name="SAPBEXstdItem 9 6" xfId="6608" xr:uid="{420B7CAD-D946-4E83-BED0-E2E54BA69A52}"/>
    <cellStyle name="SAPBEXstdItem 9 7" xfId="9777" xr:uid="{D6502418-80AD-47D2-A66C-27E2474DA18F}"/>
    <cellStyle name="SAPBEXstdItem_(chuck) OpEx On-going GRC Forecast Sum 4-20-10" xfId="2325" xr:uid="{F00730BD-ED7E-46C0-B5CE-712420794889}"/>
    <cellStyle name="SAPBEXstdItemX" xfId="220" xr:uid="{9B6E3914-C284-46A0-B2FE-EAA6F8D55900}"/>
    <cellStyle name="SAPBEXstdItemX 10" xfId="2326" xr:uid="{CFD5E756-C675-442E-B4C3-5679E1A07DCA}"/>
    <cellStyle name="SAPBEXstdItemX 10 2" xfId="3629" xr:uid="{77338630-820A-4D68-B515-F3AA0498B780}"/>
    <cellStyle name="SAPBEXstdItemX 10 2 2" xfId="7870" xr:uid="{6DAAF19F-66B7-483A-93BC-49C1450107AC}"/>
    <cellStyle name="SAPBEXstdItemX 10 2 3" xfId="11779" xr:uid="{0DF6B206-16D2-4A9C-B4A8-9F7070F5A836}"/>
    <cellStyle name="SAPBEXstdItemX 10 2 4" xfId="13655" xr:uid="{F321A3A5-1303-402A-A5BA-1A2B4FD37BA3}"/>
    <cellStyle name="SAPBEXstdItemX 10 3" xfId="6572" xr:uid="{ADFEE053-690C-40C4-908C-428BD19D59FC}"/>
    <cellStyle name="SAPBEXstdItemX 10 4" xfId="9330" xr:uid="{83E20F9A-14D8-4C25-9C22-5A2041E9E513}"/>
    <cellStyle name="SAPBEXstdItemX 10 5" xfId="10509" xr:uid="{99325FC9-8491-4D89-A05A-036EF8569A56}"/>
    <cellStyle name="SAPBEXstdItemX 10 6" xfId="13843" xr:uid="{A5F401B5-D768-43C8-8D33-31618B7C335F}"/>
    <cellStyle name="SAPBEXstdItemX 11" xfId="2327" xr:uid="{A2D81984-5E27-48A3-BE62-19BECA0F25E7}"/>
    <cellStyle name="SAPBEXstdItemX 11 2" xfId="3630" xr:uid="{9689ED4D-2FA2-46E6-BCAA-001044E416FA}"/>
    <cellStyle name="SAPBEXstdItemX 11 2 2" xfId="7871" xr:uid="{61F2F6FA-D9CE-4EC6-84E9-7AC2E5325456}"/>
    <cellStyle name="SAPBEXstdItemX 11 2 3" xfId="11780" xr:uid="{48DA8635-BF3C-4DDE-A426-2B4FE15DC7B8}"/>
    <cellStyle name="SAPBEXstdItemX 11 2 4" xfId="13654" xr:uid="{BE7E4F96-CE49-4413-B6ED-FDA8EF59A122}"/>
    <cellStyle name="SAPBEXstdItemX 11 3" xfId="6573" xr:uid="{533EE3CC-2061-4A86-94A3-5E15303E18AA}"/>
    <cellStyle name="SAPBEXstdItemX 11 4" xfId="9331" xr:uid="{34727D1B-9F17-4BB9-A325-4DC79F9E5FAB}"/>
    <cellStyle name="SAPBEXstdItemX 11 5" xfId="10508" xr:uid="{AE0B514A-4F77-42EB-AC8B-D8B9FC36DC6D}"/>
    <cellStyle name="SAPBEXstdItemX 11 6" xfId="13043" xr:uid="{67E16E8F-5921-4D92-95B4-C9148FC85DF8}"/>
    <cellStyle name="SAPBEXstdItemX 12" xfId="2328" xr:uid="{A222257B-AE0E-4E28-A270-3090A1E081F3}"/>
    <cellStyle name="SAPBEXstdItemX 12 2" xfId="3631" xr:uid="{6920C860-5086-4975-AAF9-1455BFBC1B11}"/>
    <cellStyle name="SAPBEXstdItemX 12 2 2" xfId="7872" xr:uid="{C0A5027E-1DEC-4D12-A15C-C3DC2740D663}"/>
    <cellStyle name="SAPBEXstdItemX 12 2 3" xfId="11781" xr:uid="{F5B81115-7009-4C4E-8FAE-2A2C04536DCE}"/>
    <cellStyle name="SAPBEXstdItemX 12 2 4" xfId="13653" xr:uid="{FF071225-C571-4472-8D99-072972AC3679}"/>
    <cellStyle name="SAPBEXstdItemX 12 3" xfId="6574" xr:uid="{8A67FA52-D667-4D4C-B966-BC8D2F66BABC}"/>
    <cellStyle name="SAPBEXstdItemX 12 4" xfId="9332" xr:uid="{D98F803F-DC1A-4E4C-AA41-CDAC434C9251}"/>
    <cellStyle name="SAPBEXstdItemX 12 5" xfId="10507" xr:uid="{26B46F5C-5BE3-4574-BED5-62358CE434AA}"/>
    <cellStyle name="SAPBEXstdItemX 12 6" xfId="9778" xr:uid="{7513F489-3978-4358-A80A-A19B577459EA}"/>
    <cellStyle name="SAPBEXstdItemX 13" xfId="2329" xr:uid="{65793D93-53B3-4150-B890-998EBD2CF8D3}"/>
    <cellStyle name="SAPBEXstdItemX 13 2" xfId="3632" xr:uid="{58BD511A-E7A6-4C7D-903F-0A4D1E35D5FF}"/>
    <cellStyle name="SAPBEXstdItemX 13 2 2" xfId="7873" xr:uid="{A7E9E1B3-6B2E-49CF-9645-B19AAD4329C9}"/>
    <cellStyle name="SAPBEXstdItemX 13 2 3" xfId="11782" xr:uid="{DB6AF7C8-71C5-4FC6-A2B0-71C7F116918C}"/>
    <cellStyle name="SAPBEXstdItemX 13 2 4" xfId="13652" xr:uid="{C0C935C5-1A40-4FFF-A0C0-2298E7941C48}"/>
    <cellStyle name="SAPBEXstdItemX 13 3" xfId="6575" xr:uid="{3258F804-B8F2-4196-97C3-1E3F3EA255D9}"/>
    <cellStyle name="SAPBEXstdItemX 13 4" xfId="9333" xr:uid="{04412E06-D220-45A6-B7FC-9E1E599E3BA8}"/>
    <cellStyle name="SAPBEXstdItemX 13 5" xfId="10506" xr:uid="{D5B3FFAD-8F8D-4D1F-96F5-AE50A7B97210}"/>
    <cellStyle name="SAPBEXstdItemX 13 6" xfId="9454" xr:uid="{E7765511-A7CC-4352-B0D1-0C033AC3FB06}"/>
    <cellStyle name="SAPBEXstdItemX 14" xfId="2330" xr:uid="{2766C4A4-D80E-4614-80EC-725666389A6E}"/>
    <cellStyle name="SAPBEXstdItemX 14 2" xfId="3633" xr:uid="{BE4F6DF3-6AC3-4A6E-893E-BCCC0B4AB6F0}"/>
    <cellStyle name="SAPBEXstdItemX 14 2 2" xfId="7874" xr:uid="{DE55A468-99BF-45AE-BB9A-0B7306AFDB4C}"/>
    <cellStyle name="SAPBEXstdItemX 14 2 3" xfId="11783" xr:uid="{BA0DD187-B879-4DFC-8487-B36F91CF22D5}"/>
    <cellStyle name="SAPBEXstdItemX 14 2 4" xfId="12361" xr:uid="{D7105F68-208E-462B-87AE-FBCEB05182C1}"/>
    <cellStyle name="SAPBEXstdItemX 14 3" xfId="6576" xr:uid="{D3AA3E5F-9500-4953-9F17-A5DCD1D116DA}"/>
    <cellStyle name="SAPBEXstdItemX 14 4" xfId="9334" xr:uid="{60A4A0B5-7ECC-48EF-951D-5E8E3483AD49}"/>
    <cellStyle name="SAPBEXstdItemX 14 5" xfId="10505" xr:uid="{AD61A8E7-2897-443B-99CE-0CDC7D84920F}"/>
    <cellStyle name="SAPBEXstdItemX 14 6" xfId="13041" xr:uid="{8DA7D462-26A3-465E-A3A1-A519D2772B21}"/>
    <cellStyle name="SAPBEXstdItemX 15" xfId="2331" xr:uid="{EB419A3F-B082-4F9E-8B08-B355241043C6}"/>
    <cellStyle name="SAPBEXstdItemX 15 2" xfId="3634" xr:uid="{518337F5-A3D8-48B8-A714-1017D110FB3B}"/>
    <cellStyle name="SAPBEXstdItemX 15 2 2" xfId="7875" xr:uid="{B2895146-DFEC-4724-A397-CEE33AD35244}"/>
    <cellStyle name="SAPBEXstdItemX 15 2 3" xfId="11784" xr:uid="{1FD4D1B9-462E-4F43-9188-A789113FECC2}"/>
    <cellStyle name="SAPBEXstdItemX 15 2 4" xfId="13651" xr:uid="{7BA84559-E2B0-4257-996C-B5585689B9F8}"/>
    <cellStyle name="SAPBEXstdItemX 15 3" xfId="6577" xr:uid="{D93B4CDB-2211-48E2-A3D8-C63E465F1532}"/>
    <cellStyle name="SAPBEXstdItemX 15 4" xfId="9335" xr:uid="{547325E0-9CC5-45A4-832A-1ACBB4392114}"/>
    <cellStyle name="SAPBEXstdItemX 15 5" xfId="10504" xr:uid="{E8CF5D98-B8E7-4B7A-BB11-73686F088FAE}"/>
    <cellStyle name="SAPBEXstdItemX 15 6" xfId="13042" xr:uid="{00222A58-3039-4FB0-8825-F3FB48A85509}"/>
    <cellStyle name="SAPBEXstdItemX 16" xfId="2529" xr:uid="{A6303B94-D8E4-4516-93F7-89A8933F58CC}"/>
    <cellStyle name="SAPBEXstdItemX 16 2" xfId="6770" xr:uid="{4C8A094E-6E99-4DB2-BBAF-D34752AE2C6E}"/>
    <cellStyle name="SAPBEXstdItemX 16 3" xfId="5448" xr:uid="{20908394-6FF9-4178-B020-0EE733B7C0CE}"/>
    <cellStyle name="SAPBEXstdItemX 16 4" xfId="13966" xr:uid="{4630F376-42EC-471B-B340-4559DDF91CAC}"/>
    <cellStyle name="SAPBEXstdItemX 17" xfId="4542" xr:uid="{4C33A95C-D10C-4E7E-8FFC-A6409EC8A1DA}"/>
    <cellStyle name="SAPBEXstdItemX 18" xfId="5051" xr:uid="{0742F0B5-4F87-4E38-A156-EE82EF67B107}"/>
    <cellStyle name="SAPBEXstdItemX 19" xfId="10290" xr:uid="{9B853D29-BE22-497C-960E-1F2BF1A85B80}"/>
    <cellStyle name="SAPBEXstdItemX 2" xfId="221" xr:uid="{DDA1E9E8-57A5-48EB-87DC-FC3DC7C6A267}"/>
    <cellStyle name="SAPBEXstdItemX 2 2" xfId="222" xr:uid="{B3370214-1202-4AA6-8D8C-A6368E21CDB5}"/>
    <cellStyle name="SAPBEXstdItemX 2 2 2" xfId="2531" xr:uid="{174D77AE-177C-44A6-ACF7-3EB87C126802}"/>
    <cellStyle name="SAPBEXstdItemX 2 2 2 2" xfId="6772" xr:uid="{F0C75764-910F-4124-9E62-71416AB06C07}"/>
    <cellStyle name="SAPBEXstdItemX 2 2 2 3" xfId="5450" xr:uid="{14155E13-50FC-4AD6-AA1A-8EDBB4458F01}"/>
    <cellStyle name="SAPBEXstdItemX 2 2 2 4" xfId="10251" xr:uid="{091B72DD-3FC9-42C1-909B-C7084F6B3A05}"/>
    <cellStyle name="SAPBEXstdItemX 2 2 3" xfId="4544" xr:uid="{13129905-C877-42E5-A566-C2D1371E80DB}"/>
    <cellStyle name="SAPBEXstdItemX 2 2 4" xfId="5049" xr:uid="{99BA7D24-0491-42B8-9DB8-16093B02ADAE}"/>
    <cellStyle name="SAPBEXstdItemX 2 2 5" xfId="10289" xr:uid="{C3D2C155-0B7A-4CAD-9C21-E9F532ECB063}"/>
    <cellStyle name="SAPBEXstdItemX 2 2 6" xfId="13468" xr:uid="{5AC25A8A-8FEA-4D80-A8D7-CA743384B7A5}"/>
    <cellStyle name="SAPBEXstdItemX 2 3" xfId="2530" xr:uid="{266FBBF9-33EC-473F-9AA6-D10B10AD385D}"/>
    <cellStyle name="SAPBEXstdItemX 2 3 2" xfId="6771" xr:uid="{F0CC044A-28DF-4F97-B3F7-CFC841E8A5DD}"/>
    <cellStyle name="SAPBEXstdItemX 2 3 3" xfId="5449" xr:uid="{A2D1E254-5022-4BD9-9E8D-6519CA54AB08}"/>
    <cellStyle name="SAPBEXstdItemX 2 3 4" xfId="13836" xr:uid="{43AAC2AD-124C-4F16-AA64-012A40E9DE26}"/>
    <cellStyle name="SAPBEXstdItemX 2 4" xfId="4543" xr:uid="{53DF2D44-0637-430F-9580-36BF3E623563}"/>
    <cellStyle name="SAPBEXstdItemX 2 5" xfId="5050" xr:uid="{63195110-3DA2-4A4D-8D17-F4961C4C2931}"/>
    <cellStyle name="SAPBEXstdItemX 2 6" xfId="9271" xr:uid="{6E22C96C-6CC8-41DF-AD79-6590E332024D}"/>
    <cellStyle name="SAPBEXstdItemX 2 7" xfId="12744" xr:uid="{97F294CD-EFDA-48C3-84C6-0CE6CE5592B3}"/>
    <cellStyle name="SAPBEXstdItemX 20" xfId="13469" xr:uid="{DC858E5C-463B-43CF-ACD8-F8365CCD14D2}"/>
    <cellStyle name="SAPBEXstdItemX 3" xfId="223" xr:uid="{2A4E4AE3-469F-4CED-ACF9-A4DFE7A2AA1D}"/>
    <cellStyle name="SAPBEXstdItemX 3 2" xfId="4249" xr:uid="{DFB09F91-A071-4461-B47C-93723A2CF8AC}"/>
    <cellStyle name="SAPBEXstdItemX 3 2 2" xfId="8484" xr:uid="{3EC3F6BF-1DA8-4447-A406-0EEA372ADF6F}"/>
    <cellStyle name="SAPBEXstdItemX 3 2 3" xfId="12358" xr:uid="{406E7BD0-A911-4307-B7A5-5D4F98EAD320}"/>
    <cellStyle name="SAPBEXstdItemX 3 2 4" xfId="12072" xr:uid="{BBFD47F6-3FC6-4B62-A738-8B64D48D43D5}"/>
    <cellStyle name="SAPBEXstdItemX 3 3" xfId="2532" xr:uid="{11C84FFD-42D4-47FA-BD03-5627B9F0D1E3}"/>
    <cellStyle name="SAPBEXstdItemX 3 3 2" xfId="6773" xr:uid="{948393A5-1870-45CE-ACAC-3C592E35668C}"/>
    <cellStyle name="SAPBEXstdItemX 3 3 3" xfId="5451" xr:uid="{CEBFC7BB-D66B-4B71-B468-BF505BE7B479}"/>
    <cellStyle name="SAPBEXstdItemX 3 3 4" xfId="12998" xr:uid="{A4C72C30-4E26-4B7B-8B78-E31A0F193A99}"/>
    <cellStyle name="SAPBEXstdItemX 3 4" xfId="4545" xr:uid="{65DEC6E2-CA57-4356-ABC2-656BD44A8659}"/>
    <cellStyle name="SAPBEXstdItemX 3 5" xfId="5048" xr:uid="{1AE4D814-9227-4F98-871A-61863F7B32F9}"/>
    <cellStyle name="SAPBEXstdItemX 3 6" xfId="10288" xr:uid="{C79ACEE0-73A8-4C3F-98F9-FDDEF5A27534}"/>
    <cellStyle name="SAPBEXstdItemX 3 7" xfId="12743" xr:uid="{30C8DF8D-ADAD-4A4C-A093-5B8A67116157}"/>
    <cellStyle name="SAPBEXstdItemX 4" xfId="224" xr:uid="{7BD968A2-E870-4CA2-8A7E-3B17B245234B}"/>
    <cellStyle name="SAPBEXstdItemX 4 2" xfId="4250" xr:uid="{74B65526-DACC-4454-9841-0B73CE892655}"/>
    <cellStyle name="SAPBEXstdItemX 4 2 2" xfId="8485" xr:uid="{6B25ACCF-815F-4F3D-A237-0688BBDE3CCB}"/>
    <cellStyle name="SAPBEXstdItemX 4 2 3" xfId="12359" xr:uid="{902EB349-ADC9-49CA-93F8-92602E9DFBCF}"/>
    <cellStyle name="SAPBEXstdItemX 4 2 4" xfId="9357" xr:uid="{DB47824B-2F74-4F9A-A74C-D5C901AE20FA}"/>
    <cellStyle name="SAPBEXstdItemX 4 3" xfId="2533" xr:uid="{63A0697E-EF10-4F8E-9132-7C9BC1951DE4}"/>
    <cellStyle name="SAPBEXstdItemX 4 3 2" xfId="6774" xr:uid="{6B471AB3-A865-4CAD-A779-3C4E2435DC98}"/>
    <cellStyle name="SAPBEXstdItemX 4 3 3" xfId="5452" xr:uid="{1E92FC38-A00F-4C86-A5D4-6755A284CD0C}"/>
    <cellStyle name="SAPBEXstdItemX 4 3 4" xfId="13965" xr:uid="{753DF68D-3B82-45AA-882A-917C25FC18FA}"/>
    <cellStyle name="SAPBEXstdItemX 4 4" xfId="4546" xr:uid="{4DBA2267-1690-4BCA-B37A-E6B64281735E}"/>
    <cellStyle name="SAPBEXstdItemX 4 5" xfId="5047" xr:uid="{DD64A7D9-AF1D-430C-BDDF-7F651FFC4620}"/>
    <cellStyle name="SAPBEXstdItemX 4 6" xfId="10287" xr:uid="{A0F5DFCC-B2A8-4B2E-8C17-C3B48B62CD81}"/>
    <cellStyle name="SAPBEXstdItemX 4 7" xfId="13467" xr:uid="{2B057CDB-2C10-4E8A-A493-18BD5A5F7308}"/>
    <cellStyle name="SAPBEXstdItemX 5" xfId="225" xr:uid="{B13FC5CB-1A8F-47AF-8E8D-781732F4DE07}"/>
    <cellStyle name="SAPBEXstdItemX 5 2" xfId="2534" xr:uid="{4C63A4DE-426E-42AE-876F-4DF3A67EB964}"/>
    <cellStyle name="SAPBEXstdItemX 5 2 2" xfId="6775" xr:uid="{E2A553C2-9C85-4BA8-A277-724E08094A91}"/>
    <cellStyle name="SAPBEXstdItemX 5 2 3" xfId="10457" xr:uid="{FF945DCD-1FB7-4156-AD55-53CBE544F442}"/>
    <cellStyle name="SAPBEXstdItemX 5 2 4" xfId="13835" xr:uid="{19EF6B83-9367-437E-BD57-D36FA24D31E8}"/>
    <cellStyle name="SAPBEXstdItemX 5 3" xfId="4547" xr:uid="{AFD72C41-2ECE-4D67-A636-97446E364EA1}"/>
    <cellStyle name="SAPBEXstdItemX 5 4" xfId="5046" xr:uid="{F890F78B-F0A3-4685-A88B-E3D312EA2503}"/>
    <cellStyle name="SAPBEXstdItemX 5 5" xfId="10286" xr:uid="{A077FA96-A675-4141-A56A-8272F62C192C}"/>
    <cellStyle name="SAPBEXstdItemX 5 6" xfId="12742" xr:uid="{F979EAD8-D09D-4D24-AA85-E8C0C3278C10}"/>
    <cellStyle name="SAPBEXstdItemX 6" xfId="2332" xr:uid="{AF97CB2C-4A16-4E55-8A57-DFE339649A62}"/>
    <cellStyle name="SAPBEXstdItemX 6 2" xfId="3635" xr:uid="{76D5C179-BCCF-479A-9293-5A04FB4D0DC6}"/>
    <cellStyle name="SAPBEXstdItemX 6 2 2" xfId="7876" xr:uid="{439FE4D3-B149-485D-8DD1-6BF0659DB00D}"/>
    <cellStyle name="SAPBEXstdItemX 6 2 3" xfId="11785" xr:uid="{DFEDE238-EEF5-4C0B-BF7C-8290D3627355}"/>
    <cellStyle name="SAPBEXstdItemX 6 2 4" xfId="13650" xr:uid="{03B5C999-D82B-48CA-B7ED-B0BA4641802D}"/>
    <cellStyle name="SAPBEXstdItemX 6 3" xfId="6578" xr:uid="{14DCBF4C-D9A6-4154-B95B-75A9836E181A}"/>
    <cellStyle name="SAPBEXstdItemX 6 4" xfId="9336" xr:uid="{E268B2F8-514E-4161-92E8-45915180E0A0}"/>
    <cellStyle name="SAPBEXstdItemX 6 5" xfId="10503" xr:uid="{2A32864C-890E-4EEB-B52B-437364DE62C2}"/>
    <cellStyle name="SAPBEXstdItemX 6 6" xfId="9776" xr:uid="{03B4BE03-26F6-4609-8FA9-84A9A1620C41}"/>
    <cellStyle name="SAPBEXstdItemX 7" xfId="2333" xr:uid="{2383425E-1CF5-42AD-90D1-C387EB689A3E}"/>
    <cellStyle name="SAPBEXstdItemX 7 2" xfId="3636" xr:uid="{187D1BA5-5996-4792-8A2B-5A8039BBAFDC}"/>
    <cellStyle name="SAPBEXstdItemX 7 2 2" xfId="7877" xr:uid="{41E26CD3-F01D-490F-9067-E79689519277}"/>
    <cellStyle name="SAPBEXstdItemX 7 2 3" xfId="11786" xr:uid="{024CE816-3B77-4707-B6FF-F00B1DE4E173}"/>
    <cellStyle name="SAPBEXstdItemX 7 2 4" xfId="13649" xr:uid="{9C5D84D1-1929-4929-AEAC-001C9811015F}"/>
    <cellStyle name="SAPBEXstdItemX 7 3" xfId="6579" xr:uid="{99D3713C-C883-452C-A7CA-A781BDB38D9A}"/>
    <cellStyle name="SAPBEXstdItemX 7 4" xfId="9337" xr:uid="{7BCBC54E-E4CC-4BF1-B579-CE2C7E702463}"/>
    <cellStyle name="SAPBEXstdItemX 7 5" xfId="10502" xr:uid="{7C181090-6EAA-44D1-AFDF-27B601BFB92D}"/>
    <cellStyle name="SAPBEXstdItemX 7 6" xfId="9775" xr:uid="{78A94295-26D8-43EA-9552-78F683B4D1A6}"/>
    <cellStyle name="SAPBEXstdItemX 8" xfId="2334" xr:uid="{6465111D-B037-4847-AF02-F5894BEDEE85}"/>
    <cellStyle name="SAPBEXstdItemX 8 2" xfId="3637" xr:uid="{64B86940-3564-461A-AB07-33150BDE7352}"/>
    <cellStyle name="SAPBEXstdItemX 8 2 2" xfId="7878" xr:uid="{1469F439-734D-49FC-91AC-5E902E0679E1}"/>
    <cellStyle name="SAPBEXstdItemX 8 2 3" xfId="11787" xr:uid="{E9AC2F00-1503-4036-8495-9B05554FFB67}"/>
    <cellStyle name="SAPBEXstdItemX 8 2 4" xfId="13648" xr:uid="{9B82D572-D25D-4F1F-BFA1-A1E2A9393E26}"/>
    <cellStyle name="SAPBEXstdItemX 8 3" xfId="6580" xr:uid="{39DEB1D4-66F2-4948-BCB2-14FD09F73684}"/>
    <cellStyle name="SAPBEXstdItemX 8 4" xfId="9338" xr:uid="{92C7F21B-D3F7-465E-A5D8-903D466F24FB}"/>
    <cellStyle name="SAPBEXstdItemX 8 5" xfId="10501" xr:uid="{EBC3C88F-6E47-466F-AC26-35772B6380A6}"/>
    <cellStyle name="SAPBEXstdItemX 8 6" xfId="12878" xr:uid="{73C0EC8E-281D-4A4E-913A-F1B8D867857F}"/>
    <cellStyle name="SAPBEXstdItemX 9" xfId="2335" xr:uid="{B6CE2EBF-2A25-48E2-8BEF-4B87C5D05495}"/>
    <cellStyle name="SAPBEXstdItemX 9 2" xfId="3638" xr:uid="{397C3D6E-1664-4515-A834-94E6A590E685}"/>
    <cellStyle name="SAPBEXstdItemX 9 2 2" xfId="7879" xr:uid="{C6108B6B-215D-4893-AE84-2CA0639F282A}"/>
    <cellStyle name="SAPBEXstdItemX 9 2 3" xfId="11788" xr:uid="{1D381D0E-AC0C-47BF-9AED-A2FB046FEEDC}"/>
    <cellStyle name="SAPBEXstdItemX 9 2 4" xfId="13647" xr:uid="{311FAEBB-C5DA-4131-AA0B-13B7D9714EBF}"/>
    <cellStyle name="SAPBEXstdItemX 9 3" xfId="6581" xr:uid="{49C9EB65-BF89-42ED-8B43-4C6AD1F4E11C}"/>
    <cellStyle name="SAPBEXstdItemX 9 4" xfId="9339" xr:uid="{CF41B90E-43DB-4BF0-BECB-C4FFA32480D8}"/>
    <cellStyle name="SAPBEXstdItemX 9 5" xfId="10500" xr:uid="{1F0AE69E-01F9-4608-B457-86FFA10FB007}"/>
    <cellStyle name="SAPBEXstdItemX 9 6" xfId="13040" xr:uid="{1A6A02C0-6D2D-4A6E-BD2C-7644104E2AFB}"/>
    <cellStyle name="SAPBEXstdItemX_2009 Fleet segmentation" xfId="4251" xr:uid="{5F6832E0-91CB-4F0A-8C39-90D377D81921}"/>
    <cellStyle name="SAPBEXsubData" xfId="2432" xr:uid="{067E3CC8-002A-43CF-A875-EF5D648BA189}"/>
    <cellStyle name="SAPBEXsubDataEmph" xfId="2433" xr:uid="{C6391D93-1C53-4358-BBF7-625E02A4B6EC}"/>
    <cellStyle name="SAPBEXsubItem" xfId="2434" xr:uid="{C35299E9-EED6-4662-8A6A-A8E15DF36CE9}"/>
    <cellStyle name="SAPBEXtitle" xfId="226" xr:uid="{E3FEA311-DE7D-4FFC-9228-0B0F3B4E8C20}"/>
    <cellStyle name="SAPBEXtitle 2" xfId="227" xr:uid="{AFDC8447-EE35-4400-8611-A4D9080F4244}"/>
    <cellStyle name="SAPBEXtitle 2 2" xfId="228" xr:uid="{155A5F0B-08FF-4526-8107-5FD4EF7B7380}"/>
    <cellStyle name="SAPBEXtitle 3" xfId="229" xr:uid="{81DCDA8B-2191-4B01-A96E-1EC562C2E3F7}"/>
    <cellStyle name="SAPBEXtitle 3 2" xfId="2535" xr:uid="{AADDB423-972D-414F-99A6-BD684E672042}"/>
    <cellStyle name="SAPBEXtitle 3 2 2" xfId="6776" xr:uid="{4DC1E93A-90D1-492D-9516-4F383BCF6D27}"/>
    <cellStyle name="SAPBEXtitle 3 2 3" xfId="9502" xr:uid="{B68FF4B1-C2D1-415E-AE14-052E5B8A6BB8}"/>
    <cellStyle name="SAPBEXtitle 3 2 4" xfId="5453" xr:uid="{12C8FE63-0024-403A-8BFF-ABD515209016}"/>
    <cellStyle name="SAPBEXtitle 3 2 5" xfId="12999" xr:uid="{7C76218A-8DD8-4B62-AA48-908523F936A8}"/>
    <cellStyle name="SAPBEXtitle 3 3" xfId="4551" xr:uid="{8DC743C1-918A-439A-89B4-4A1252135D55}"/>
    <cellStyle name="SAPBEXtitle 3 4" xfId="5043" xr:uid="{E2974CE5-8D65-4FBD-BC94-F5974F370F7E}"/>
    <cellStyle name="SAPBEXtitle 3 5" xfId="10282" xr:uid="{ED137690-EF62-4494-B026-8CE5DAEB5A27}"/>
    <cellStyle name="SAPBEXtitle 3 6" xfId="12741" xr:uid="{F0BCE643-055B-4993-8E26-934D8B2C0060}"/>
    <cellStyle name="SAPBEXtitle 4" xfId="4252" xr:uid="{3B6EBAB0-A43D-4E46-A6F1-823241D8C900}"/>
    <cellStyle name="SAPBEXtitle 4 2" xfId="4253" xr:uid="{F63F80FA-8150-44C0-BEE2-0890E5519753}"/>
    <cellStyle name="SAPBEXtitle_2009 Fleet segmentation" xfId="4254" xr:uid="{13C77FBF-61CE-4773-858E-840F0BC2AA56}"/>
    <cellStyle name="SAPBEXunassignedItem" xfId="230" xr:uid="{26FDC535-FD29-4C3D-A4CC-374376CF2412}"/>
    <cellStyle name="SAPBEXunassignedItem 2" xfId="3746" xr:uid="{5F655519-7F20-4213-B248-816E20D3BCE8}"/>
    <cellStyle name="SAPBEXunassignedItem 2 2" xfId="7987" xr:uid="{E503AA18-0AF1-41C0-B087-18417989EF19}"/>
    <cellStyle name="SAPBEXunassignedItem 2 3" xfId="13560" xr:uid="{E998F676-7D68-403E-AD35-8D725210B653}"/>
    <cellStyle name="SAPBEXunassignedItem 3" xfId="4255" xr:uid="{64558660-1403-4A53-BD57-665AA2CCE0B8}"/>
    <cellStyle name="SAPBEXunassignedItem 3 2" xfId="8489" xr:uid="{C947466B-7DE3-4602-856B-D491290C77FA}"/>
    <cellStyle name="SAPBEXunassignedItem 3 3" xfId="12073" xr:uid="{F48734E3-0BDA-4069-920C-1AE21CC2078F}"/>
    <cellStyle name="SAPBEXunassignedItem 4" xfId="4256" xr:uid="{E4BBD92B-4A03-42CE-BB43-6DC8CC68F65D}"/>
    <cellStyle name="SAPBEXunassignedItem 4 2" xfId="8490" xr:uid="{639BD39D-42F0-4CD2-B3FA-49262647F4C7}"/>
    <cellStyle name="SAPBEXunassignedItem 4 3" xfId="12074" xr:uid="{EB826E88-BCBA-48E8-844D-A85FDBBC14EC}"/>
    <cellStyle name="SAPBEXunassignedItem 5" xfId="4257" xr:uid="{470AF36D-9B0F-463A-BE9F-7B21CD294A29}"/>
    <cellStyle name="SAPBEXunassignedItem 5 2" xfId="8491" xr:uid="{9AB00D68-BF8F-4F95-9EB5-ED7CCE1EB735}"/>
    <cellStyle name="SAPBEXunassignedItem 5 3" xfId="12075" xr:uid="{AA5D8162-9BFF-436E-A763-442271F930F9}"/>
    <cellStyle name="SAPBEXunassignedItem 6" xfId="2536" xr:uid="{360EC0B7-5861-43BA-9A96-1537E9CEA18D}"/>
    <cellStyle name="SAPBEXunassignedItem 6 2" xfId="6777" xr:uid="{309664BA-1B90-49C7-93E8-8B4D4D2B9537}"/>
    <cellStyle name="SAPBEXunassignedItem 6 3" xfId="10250" xr:uid="{B5DEEA3C-B676-415A-9A39-C957EE605410}"/>
    <cellStyle name="SAPBEXunassignedItem 7" xfId="4552" xr:uid="{B156E1B1-F9C9-4210-A800-D39FA33D0987}"/>
    <cellStyle name="SAPBEXunassignedItem 8" xfId="13466" xr:uid="{81250670-A71D-4704-858E-EC2AFEB0C78B}"/>
    <cellStyle name="SAPBEXundefined" xfId="231" xr:uid="{1BF13F09-D36D-4BB7-8D7C-2288F1575B05}"/>
    <cellStyle name="SAPBEXundefined 10" xfId="2336" xr:uid="{F3778973-0274-4165-9945-390B531A4F17}"/>
    <cellStyle name="SAPBEXundefined 10 2" xfId="3639" xr:uid="{C3322E9D-35D0-4233-AA1E-E346C0F56A16}"/>
    <cellStyle name="SAPBEXundefined 10 2 2" xfId="7880" xr:uid="{7E657A58-A7E5-4966-94AB-79957BA93470}"/>
    <cellStyle name="SAPBEXundefined 10 2 3" xfId="11789" xr:uid="{E45DED71-E620-4A97-802C-37B9CB46088B}"/>
    <cellStyle name="SAPBEXundefined 10 2 4" xfId="13646" xr:uid="{D4F69E6B-E502-47A9-A1AA-43F35F42DA44}"/>
    <cellStyle name="SAPBEXundefined 10 3" xfId="6582" xr:uid="{DA45452E-A6A0-44DB-8F32-6D21CDFA3A55}"/>
    <cellStyle name="SAPBEXundefined 10 4" xfId="9340" xr:uid="{CA676F6C-B0A8-4835-9922-0B48A585A0EE}"/>
    <cellStyle name="SAPBEXundefined 10 5" xfId="10499" xr:uid="{7C8A610D-4909-4DC8-B92E-433EF10DD6AC}"/>
    <cellStyle name="SAPBEXundefined 10 6" xfId="13521" xr:uid="{30E2EFFF-A1AB-4C45-AAE0-67809398087D}"/>
    <cellStyle name="SAPBEXundefined 11" xfId="2337" xr:uid="{3C00E1BF-2B70-416C-B009-73BC74643485}"/>
    <cellStyle name="SAPBEXundefined 11 2" xfId="3640" xr:uid="{6915D40D-7A9B-4F52-969F-E675AAE00641}"/>
    <cellStyle name="SAPBEXundefined 11 2 2" xfId="7881" xr:uid="{EB0D5FA8-A117-4A5C-8A76-515EFB1ED962}"/>
    <cellStyle name="SAPBEXundefined 11 2 3" xfId="11790" xr:uid="{302B9855-D174-434D-93B7-68C5A8F7B136}"/>
    <cellStyle name="SAPBEXundefined 11 2 4" xfId="13645" xr:uid="{E2C225DD-CC80-41CE-AC3A-2D34EA91792A}"/>
    <cellStyle name="SAPBEXundefined 11 3" xfId="6583" xr:uid="{788D152C-908A-4A5E-9913-2C55F468BA29}"/>
    <cellStyle name="SAPBEXundefined 11 4" xfId="9341" xr:uid="{19FED1F7-CF8A-49CD-A020-DDDD1B603248}"/>
    <cellStyle name="SAPBEXundefined 11 5" xfId="10498" xr:uid="{E47B4000-BFBA-4141-8805-2108BA547282}"/>
    <cellStyle name="SAPBEXundefined 11 6" xfId="9774" xr:uid="{51738997-F159-4FF9-A74E-92554DBA61A1}"/>
    <cellStyle name="SAPBEXundefined 12" xfId="2338" xr:uid="{DD114F2C-ACF4-4E39-BCD5-997F918D4813}"/>
    <cellStyle name="SAPBEXundefined 12 2" xfId="3641" xr:uid="{0A859428-2EA9-428F-A4F8-648C8C762C2A}"/>
    <cellStyle name="SAPBEXundefined 12 2 2" xfId="7882" xr:uid="{7F7EA834-2FB3-415D-8CFF-1667F5ECBE0C}"/>
    <cellStyle name="SAPBEXundefined 12 2 3" xfId="11791" xr:uid="{99642464-49B9-4659-8D8E-8B4AAFEA71E5}"/>
    <cellStyle name="SAPBEXundefined 12 2 4" xfId="13644" xr:uid="{638964F3-8055-4E25-80C1-A3A3DF74D00A}"/>
    <cellStyle name="SAPBEXundefined 12 3" xfId="6584" xr:uid="{9F3658FD-742E-49AF-AE93-68711362BF7B}"/>
    <cellStyle name="SAPBEXundefined 12 4" xfId="9342" xr:uid="{3255639F-B593-4121-8B83-26C089F1FC73}"/>
    <cellStyle name="SAPBEXundefined 12 5" xfId="10497" xr:uid="{19981A80-7970-4BE9-9DF1-5152867C6FE0}"/>
    <cellStyle name="SAPBEXundefined 12 6" xfId="10807" xr:uid="{E578BD94-3420-4BA0-B718-A7757E27264A}"/>
    <cellStyle name="SAPBEXundefined 13" xfId="2339" xr:uid="{E4E5BCD6-24ED-4B1F-87CD-19D11EBF51EF}"/>
    <cellStyle name="SAPBEXundefined 13 2" xfId="3642" xr:uid="{340722E0-1B16-45DA-A5BB-507719638803}"/>
    <cellStyle name="SAPBEXundefined 13 2 2" xfId="7883" xr:uid="{B1E03918-61C5-4DAD-87C3-BB47540D4567}"/>
    <cellStyle name="SAPBEXundefined 13 2 3" xfId="11792" xr:uid="{5C6E288B-6800-4CD2-B863-426D895B99C7}"/>
    <cellStyle name="SAPBEXundefined 13 2 4" xfId="13643" xr:uid="{D5081F0C-CEBD-48C3-8D57-F1745E7FC2EE}"/>
    <cellStyle name="SAPBEXundefined 13 3" xfId="6585" xr:uid="{D5A04082-5620-4217-BCC9-68E22256C61A}"/>
    <cellStyle name="SAPBEXundefined 13 4" xfId="9343" xr:uid="{76F231AD-62A5-4534-ADA1-01E389E99690}"/>
    <cellStyle name="SAPBEXundefined 13 5" xfId="10496" xr:uid="{781D9254-2999-4BBD-95A6-786A75CA3C07}"/>
    <cellStyle name="SAPBEXundefined 13 6" xfId="12818" xr:uid="{11678810-B770-407D-8B3F-053C96339CE4}"/>
    <cellStyle name="SAPBEXundefined 14" xfId="2340" xr:uid="{1F1E2D62-A9F0-4DC0-8E10-141AD76CBA74}"/>
    <cellStyle name="SAPBEXundefined 14 2" xfId="3643" xr:uid="{4D1009EE-5248-49E4-88A1-DF134542BEDA}"/>
    <cellStyle name="SAPBEXundefined 14 2 2" xfId="7884" xr:uid="{0BDB9BCF-6423-4D46-90F7-32BA2C519B78}"/>
    <cellStyle name="SAPBEXundefined 14 2 3" xfId="11793" xr:uid="{AB29C557-DA82-4019-B001-897403742B40}"/>
    <cellStyle name="SAPBEXundefined 14 2 4" xfId="13642" xr:uid="{86730723-4902-40AF-A4A2-67337A866B28}"/>
    <cellStyle name="SAPBEXundefined 14 3" xfId="6586" xr:uid="{EC2C9187-611B-4362-BFB1-7361D7353A64}"/>
    <cellStyle name="SAPBEXundefined 14 4" xfId="9344" xr:uid="{17342B44-22B5-4B53-BDAF-764E89F7CD74}"/>
    <cellStyle name="SAPBEXundefined 14 5" xfId="10495" xr:uid="{E473AED0-E894-4101-89A5-1F03956D6A0E}"/>
    <cellStyle name="SAPBEXundefined 14 6" xfId="13039" xr:uid="{F35E792A-A26A-480C-A387-C2483FD71029}"/>
    <cellStyle name="SAPBEXundefined 15" xfId="2341" xr:uid="{02B1FC62-6B6F-4D73-9D71-44736D42B51B}"/>
    <cellStyle name="SAPBEXundefined 15 2" xfId="3644" xr:uid="{8090C40A-696E-4366-8D17-4CF7C9F8FF44}"/>
    <cellStyle name="SAPBEXundefined 15 2 2" xfId="7885" xr:uid="{5C88ABB9-4289-493F-A06A-28EB9A2717FD}"/>
    <cellStyle name="SAPBEXundefined 15 2 3" xfId="11794" xr:uid="{053DC2EC-D057-4FFC-9A61-FA9F7C63AFAA}"/>
    <cellStyle name="SAPBEXundefined 15 2 4" xfId="12362" xr:uid="{28F93788-56AD-41D7-99C6-784257032BE4}"/>
    <cellStyle name="SAPBEXundefined 15 3" xfId="6587" xr:uid="{4AF09408-8653-46FF-BF98-F3DE542D6BC7}"/>
    <cellStyle name="SAPBEXundefined 15 4" xfId="9345" xr:uid="{CAE210C7-7400-491E-862D-74EABEB6C7BE}"/>
    <cellStyle name="SAPBEXundefined 15 5" xfId="10494" xr:uid="{9F49925C-4935-4E73-A1D5-D29CEAAF0D59}"/>
    <cellStyle name="SAPBEXundefined 15 6" xfId="9773" xr:uid="{C161BC82-2F5D-4A33-9876-4262381C215A}"/>
    <cellStyle name="SAPBEXundefined 16" xfId="2342" xr:uid="{31599EA8-C2F8-49C0-9367-5E412D4B3A7E}"/>
    <cellStyle name="SAPBEXundefined 16 2" xfId="3645" xr:uid="{453B2010-8BD3-43A2-BD09-B3B392224F7C}"/>
    <cellStyle name="SAPBEXundefined 16 2 2" xfId="7886" xr:uid="{F9384BA6-D350-448F-8CFF-E2BC6FCC153E}"/>
    <cellStyle name="SAPBEXundefined 16 2 3" xfId="11795" xr:uid="{66F6B91D-E5E4-415E-B8E5-814BFCE332A4}"/>
    <cellStyle name="SAPBEXundefined 16 2 4" xfId="13641" xr:uid="{5BC0BDF8-BF0D-4C7C-838F-E564A9AAC8F1}"/>
    <cellStyle name="SAPBEXundefined 16 3" xfId="6588" xr:uid="{5CDEB616-691F-4982-98D5-B8B0042405FA}"/>
    <cellStyle name="SAPBEXundefined 16 4" xfId="9346" xr:uid="{27D16581-799C-4AB3-837D-D5152738F350}"/>
    <cellStyle name="SAPBEXundefined 16 5" xfId="10493" xr:uid="{715CDF23-7864-422B-AE56-B879E72F0492}"/>
    <cellStyle name="SAPBEXundefined 16 6" xfId="13038" xr:uid="{1026BE09-96D1-4DCB-878E-05ABE5800F70}"/>
    <cellStyle name="SAPBEXundefined 17" xfId="2537" xr:uid="{E8D5C4B6-46F2-43B6-BBD8-47A07EED4EFE}"/>
    <cellStyle name="SAPBEXundefined 17 2" xfId="6778" xr:uid="{54562078-6919-408D-8F51-99EA223198F7}"/>
    <cellStyle name="SAPBEXundefined 17 3" xfId="5455" xr:uid="{211F36A1-2804-40EC-8238-B11A23A0E2F3}"/>
    <cellStyle name="SAPBEXundefined 17 4" xfId="10249" xr:uid="{91197CAC-936B-41D1-BD8B-A25690867474}"/>
    <cellStyle name="SAPBEXundefined 18" xfId="4553" xr:uid="{AD545B0F-189F-4251-8F20-69D513A0085B}"/>
    <cellStyle name="SAPBEXundefined 19" xfId="4359" xr:uid="{0FA73CE5-1EC7-4A97-9663-1FF9E22CF6B6}"/>
    <cellStyle name="SAPBEXundefined 2" xfId="232" xr:uid="{910BDE3D-2D71-4377-8482-FB53C42232AE}"/>
    <cellStyle name="SAPBEXundefined 2 2" xfId="3747" xr:uid="{F40E07E1-FA20-4801-BF1A-3C25AD04382E}"/>
    <cellStyle name="SAPBEXundefined 2 2 2" xfId="7988" xr:uid="{1E16E5E2-0CC8-4C7D-A6A9-1F539486B039}"/>
    <cellStyle name="SAPBEXundefined 2 2 3" xfId="11892" xr:uid="{BF709DCC-7328-44E9-B0F8-083E4F4E34CB}"/>
    <cellStyle name="SAPBEXundefined 2 2 4" xfId="13559" xr:uid="{00C0BCCD-55E1-4790-A9FE-2BD313ABB5D6}"/>
    <cellStyle name="SAPBEXundefined 2 3" xfId="2540" xr:uid="{C434FD37-473B-440B-A799-DFF2E29A6716}"/>
    <cellStyle name="SAPBEXundefined 2 3 2" xfId="6781" xr:uid="{31A51CCC-D874-4B97-B1A9-AFC21911F28F}"/>
    <cellStyle name="SAPBEXundefined 2 3 3" xfId="9507" xr:uid="{B9D1DF80-CD89-47E8-BD07-B506899D7BAA}"/>
    <cellStyle name="SAPBEXundefined 2 3 4" xfId="4949" xr:uid="{C1D5AA34-B7E4-40ED-AF45-4ED382F2981A}"/>
    <cellStyle name="SAPBEXundefined 2 3 5" xfId="13834" xr:uid="{42B3396D-196F-4911-A29A-25B320593546}"/>
    <cellStyle name="SAPBEXundefined 2 4" xfId="4554" xr:uid="{3D2F56C2-6E9F-410D-A1C0-530670EF71FF}"/>
    <cellStyle name="SAPBEXundefined 2 5" xfId="5478" xr:uid="{8DFD5C21-EB8A-4869-A6DF-FE0026DBD7EA}"/>
    <cellStyle name="SAPBEXundefined 2 6" xfId="10279" xr:uid="{A4E9ED21-F472-431F-A6FF-937171A6235E}"/>
    <cellStyle name="SAPBEXundefined 2 7" xfId="13550" xr:uid="{F7939AF6-38C5-451F-8FCC-52F9E2A6BE54}"/>
    <cellStyle name="SAPBEXundefined 20" xfId="10280" xr:uid="{0692D2EF-5C20-4C30-8297-87DA40FDABC3}"/>
    <cellStyle name="SAPBEXundefined 21" xfId="13943" xr:uid="{AACEC057-898C-4F71-9187-E523ED2C06EA}"/>
    <cellStyle name="SAPBEXundefined 3" xfId="2343" xr:uid="{AC7B32BB-3BDA-47D5-875A-C9611C2D9F67}"/>
    <cellStyle name="SAPBEXundefined 3 2" xfId="3748" xr:uid="{0AF2EAED-2041-4135-B515-5B9039663BB0}"/>
    <cellStyle name="SAPBEXundefined 3 2 2" xfId="4275" xr:uid="{44168BE3-4BA3-4DC4-8BEE-822F3C2909A3}"/>
    <cellStyle name="SAPBEXundefined 3 2 2 2" xfId="8509" xr:uid="{B7DB6BEB-7D03-4EEA-B5F9-62352498F1FE}"/>
    <cellStyle name="SAPBEXundefined 3 2 2 3" xfId="10952" xr:uid="{C66368E1-C6B3-4D78-B476-7BE316E4479A}"/>
    <cellStyle name="SAPBEXundefined 3 2 2 4" xfId="12379" xr:uid="{E0D910E5-B3D3-486A-99B1-AFA4DF4C7260}"/>
    <cellStyle name="SAPBEXundefined 3 2 2 5" xfId="12085" xr:uid="{FC3755DA-C9AA-4B6A-A6AC-638A90A2297A}"/>
    <cellStyle name="SAPBEXundefined 3 2 3" xfId="7989" xr:uid="{58824F8B-2773-44E0-9074-551181D6DEC4}"/>
    <cellStyle name="SAPBEXundefined 3 2 4" xfId="10449" xr:uid="{60D2DFE0-CE49-4D34-881C-BE8301B2AD71}"/>
    <cellStyle name="SAPBEXundefined 3 2 5" xfId="11893" xr:uid="{0F5BB344-314C-4433-A337-A16D9A658695}"/>
    <cellStyle name="SAPBEXundefined 3 2 6" xfId="13558" xr:uid="{11DA3977-DF7B-413F-A549-A4327E7CD331}"/>
    <cellStyle name="SAPBEXundefined 3 3" xfId="3646" xr:uid="{2CE0FB68-4BF1-4BFB-AAA7-F01E7950EF58}"/>
    <cellStyle name="SAPBEXundefined 3 3 2" xfId="7887" xr:uid="{E142B690-892B-4FFE-89BD-88DFF6EC9E21}"/>
    <cellStyle name="SAPBEXundefined 3 3 3" xfId="11796" xr:uid="{69F893AD-4145-4F52-B593-3712095935BD}"/>
    <cellStyle name="SAPBEXundefined 3 3 4" xfId="13640" xr:uid="{52434903-BE85-4F8A-AF28-8C8AD98A4747}"/>
    <cellStyle name="SAPBEXundefined 3 4" xfId="6589" xr:uid="{F9CDDF58-4F87-4F12-AA8A-8D8E24D25CFE}"/>
    <cellStyle name="SAPBEXundefined 3 5" xfId="9347" xr:uid="{E567D7AF-FBCA-4D0F-80EF-2BDCF0688FA5}"/>
    <cellStyle name="SAPBEXundefined 3 6" xfId="6609" xr:uid="{C86911CE-0F30-4C68-883D-80B3E6DA9907}"/>
    <cellStyle name="SAPBEXundefined 3 7" xfId="9772" xr:uid="{19BCF3D6-B327-492B-9772-42779F06ACF2}"/>
    <cellStyle name="SAPBEXundefined 4" xfId="2344" xr:uid="{BF8F30B0-93C5-40EF-AE71-25F4AC8AE1ED}"/>
    <cellStyle name="SAPBEXundefined 4 2" xfId="3647" xr:uid="{D571B850-464D-4CBB-86E5-9FC243A3F4E1}"/>
    <cellStyle name="SAPBEXundefined 4 2 2" xfId="7888" xr:uid="{C66518C9-FF09-4A09-91EC-DBA4C5E9793E}"/>
    <cellStyle name="SAPBEXundefined 4 2 3" xfId="11797" xr:uid="{74454A17-BD11-4BD2-A158-C8DFE3E296CD}"/>
    <cellStyle name="SAPBEXundefined 4 2 4" xfId="13639" xr:uid="{5466322D-64A1-4E5D-B555-E4E5517A9627}"/>
    <cellStyle name="SAPBEXundefined 4 3" xfId="6590" xr:uid="{EEF6FEF7-9D67-4A41-A542-8494164C8FE1}"/>
    <cellStyle name="SAPBEXundefined 4 4" xfId="9348" xr:uid="{131AA8E6-CFFB-4487-A0C1-43BAC5C940E1}"/>
    <cellStyle name="SAPBEXundefined 4 5" xfId="10492" xr:uid="{FACA42E5-F7D1-439B-AA2C-5AC4E6269312}"/>
    <cellStyle name="SAPBEXundefined 4 6" xfId="13037" xr:uid="{CEDAD858-206A-4FFE-A976-B93B8E28347D}"/>
    <cellStyle name="SAPBEXundefined 5" xfId="2345" xr:uid="{DE98ED79-83D2-412B-AB77-AE34E815DEDC}"/>
    <cellStyle name="SAPBEXundefined 5 2" xfId="3648" xr:uid="{AD70A304-8847-43D4-AA24-3C48CF76CBD3}"/>
    <cellStyle name="SAPBEXundefined 5 2 2" xfId="7889" xr:uid="{14DEAE7A-FE8F-4FA0-8DFA-E4B5E1AD4A05}"/>
    <cellStyle name="SAPBEXundefined 5 2 3" xfId="11798" xr:uid="{01A8B58F-0DCC-425E-81B5-17172CCE6C03}"/>
    <cellStyle name="SAPBEXundefined 5 2 4" xfId="13638" xr:uid="{D9D39D8A-A0B9-4656-8A79-77D87E31DEC7}"/>
    <cellStyle name="SAPBEXundefined 5 3" xfId="6591" xr:uid="{52107FBE-51D4-41D9-8838-91F9180EBFBB}"/>
    <cellStyle name="SAPBEXundefined 5 4" xfId="9349" xr:uid="{781A1FA2-DBD9-4B7D-90AB-ED0D07E8AFA5}"/>
    <cellStyle name="SAPBEXundefined 5 5" xfId="10491" xr:uid="{AB70BF5A-399D-4D1D-813B-DD571FFAB5C5}"/>
    <cellStyle name="SAPBEXundefined 5 6" xfId="9771" xr:uid="{46214289-06E2-4873-9D8E-3BD2F3613B7E}"/>
    <cellStyle name="SAPBEXundefined 6" xfId="2346" xr:uid="{4D9549B1-441E-423E-AB86-0889497DAE55}"/>
    <cellStyle name="SAPBEXundefined 6 2" xfId="3649" xr:uid="{B963AA93-9752-4948-8045-CA397B0391D4}"/>
    <cellStyle name="SAPBEXundefined 6 2 2" xfId="7890" xr:uid="{894747E4-9E7F-4F81-BD7C-C19EACFA97B7}"/>
    <cellStyle name="SAPBEXundefined 6 2 3" xfId="11799" xr:uid="{C40E6B5A-4AF8-4CF1-9BBA-3F04E5FF9021}"/>
    <cellStyle name="SAPBEXundefined 6 2 4" xfId="13637" xr:uid="{02DF31FF-7958-4FA2-BEA1-AF710F1CF020}"/>
    <cellStyle name="SAPBEXundefined 6 3" xfId="6592" xr:uid="{C9E927C5-1BBC-43E9-BE9C-8A7D95ACDF0C}"/>
    <cellStyle name="SAPBEXundefined 6 4" xfId="9350" xr:uid="{F8CFDA81-C783-4AFE-A59C-9E0365090A50}"/>
    <cellStyle name="SAPBEXundefined 6 5" xfId="10490" xr:uid="{1CF793B2-03FD-4D3B-88E9-685F089AB9C6}"/>
    <cellStyle name="SAPBEXundefined 6 6" xfId="13036" xr:uid="{D8BA9B22-25FC-4E83-9AE3-852B116AB581}"/>
    <cellStyle name="SAPBEXundefined 7" xfId="2347" xr:uid="{E8F5B0A9-F12D-4416-AF1A-0C5ABF57E79D}"/>
    <cellStyle name="SAPBEXundefined 7 2" xfId="3650" xr:uid="{D5AEDBCD-A039-4ADD-A6FB-ABB27DD00C1B}"/>
    <cellStyle name="SAPBEXundefined 7 2 2" xfId="7891" xr:uid="{F00E080A-18FD-4D87-8C39-2DC638357AA4}"/>
    <cellStyle name="SAPBEXundefined 7 2 3" xfId="11800" xr:uid="{07A8D8B7-B462-4011-9E46-D1355BA24C0F}"/>
    <cellStyle name="SAPBEXundefined 7 2 4" xfId="13636" xr:uid="{279B2256-99B3-4AC7-95FC-94B69C80982A}"/>
    <cellStyle name="SAPBEXundefined 7 3" xfId="6593" xr:uid="{0C677051-EB20-49CA-AF81-1A110297483C}"/>
    <cellStyle name="SAPBEXundefined 7 4" xfId="9351" xr:uid="{86BBE9D7-2CA9-48D7-953E-943A37BAF088}"/>
    <cellStyle name="SAPBEXundefined 7 5" xfId="10489" xr:uid="{D7C4A51E-F8B0-430A-9BDD-4DECE8CD9714}"/>
    <cellStyle name="SAPBEXundefined 7 6" xfId="9770" xr:uid="{0A133B65-2EFC-4F71-B60F-9B48A35AD21B}"/>
    <cellStyle name="SAPBEXundefined 8" xfId="2348" xr:uid="{C4FB83DC-4D33-4737-83F9-23FB37295FA4}"/>
    <cellStyle name="SAPBEXundefined 8 2" xfId="3651" xr:uid="{3ECB01ED-89C8-4121-A783-C8DCD475A6FC}"/>
    <cellStyle name="SAPBEXundefined 8 2 2" xfId="7892" xr:uid="{4E003811-1F08-4BE2-AA3D-BF427BEE0751}"/>
    <cellStyle name="SAPBEXundefined 8 2 3" xfId="11801" xr:uid="{80F21C5E-5347-473F-B090-B030BCF51C8D}"/>
    <cellStyle name="SAPBEXundefined 8 2 4" xfId="13635" xr:uid="{8674DB0E-2651-4052-B302-88196A5B9A87}"/>
    <cellStyle name="SAPBEXundefined 8 3" xfId="6594" xr:uid="{AD48320A-94F3-4281-953A-422474059B0C}"/>
    <cellStyle name="SAPBEXundefined 8 4" xfId="9352" xr:uid="{66AB2D25-BF95-493C-9A37-3043EC35805B}"/>
    <cellStyle name="SAPBEXundefined 8 5" xfId="10488" xr:uid="{A24541BF-FF4A-4D4B-AC71-8505FA01DB5E}"/>
    <cellStyle name="SAPBEXundefined 8 6" xfId="13035" xr:uid="{B7081B72-6071-4385-815D-305357F15DC9}"/>
    <cellStyle name="SAPBEXundefined 9" xfId="2349" xr:uid="{24359E7D-7403-4AA2-A83A-805B61D105FF}"/>
    <cellStyle name="SAPBEXundefined 9 2" xfId="3652" xr:uid="{A99735D4-2D72-4630-A074-B862C3FF7B6E}"/>
    <cellStyle name="SAPBEXundefined 9 2 2" xfId="7893" xr:uid="{0F1D0B9E-5050-4BE5-98A8-5DE9A514E3F5}"/>
    <cellStyle name="SAPBEXundefined 9 2 3" xfId="11802" xr:uid="{69728DBF-D474-4725-8A95-5A9E1A9FB8FB}"/>
    <cellStyle name="SAPBEXundefined 9 2 4" xfId="13634" xr:uid="{637C4CD7-4A40-472E-BF61-814ED6C43A65}"/>
    <cellStyle name="SAPBEXundefined 9 3" xfId="6595" xr:uid="{3C1E4C81-618E-43FE-8007-ECCE701A46E1}"/>
    <cellStyle name="SAPBEXundefined 9 4" xfId="9353" xr:uid="{D419D135-74C9-4CAC-B394-E55A04EDCC80}"/>
    <cellStyle name="SAPBEXundefined 9 5" xfId="10487" xr:uid="{E106FAC0-5EA8-416F-A827-6909F59E102B}"/>
    <cellStyle name="SAPBEXundefined 9 6" xfId="9516" xr:uid="{EBB97D5B-EEF4-43F7-8571-48291758F532}"/>
    <cellStyle name="SAPBEXundefined_Mesquite Solar 277 MW v1" xfId="2350" xr:uid="{055078D9-A589-40D7-A50B-56166924F9E0}"/>
    <cellStyle name="Section" xfId="2351" xr:uid="{B9B91914-F6DC-41A5-A179-B450E4EACC8B}"/>
    <cellStyle name="SEM-BPS-data" xfId="2352" xr:uid="{EDA8C8D4-9727-4674-B003-431DDFA9E576}"/>
    <cellStyle name="SEM-BPS-head" xfId="2353" xr:uid="{8463679D-CA66-41D4-B87C-6785F8CF8149}"/>
    <cellStyle name="SEM-BPS-headdata" xfId="2354" xr:uid="{874E500E-E960-4397-A821-D17B91DC397E}"/>
    <cellStyle name="SEM-BPS-headdata 2" xfId="4262" xr:uid="{B5B4258A-45FB-4609-B1BD-62747A050F49}"/>
    <cellStyle name="SEM-BPS-headkey" xfId="2355" xr:uid="{DFE94356-7DD3-4212-B232-CA5D3E94E8DC}"/>
    <cellStyle name="SEM-BPS-input-on" xfId="2356" xr:uid="{4059E0AA-2652-4E96-83DC-E83787FC1A25}"/>
    <cellStyle name="SEM-BPS-input-on 2" xfId="4263" xr:uid="{5040FFD6-079E-4B6B-B1B8-6C2090238F9C}"/>
    <cellStyle name="SEM-BPS-key" xfId="2357" xr:uid="{032B3015-5117-4FDD-9798-0EF578E3F784}"/>
    <cellStyle name="SEM-BPS-total" xfId="2358" xr:uid="{8A35BCCB-8F87-46ED-A0F3-2EF8E495EAF4}"/>
    <cellStyle name="SHADED TOTAL" xfId="2359" xr:uid="{45C3DC73-8A61-452E-8CF3-EFDD7335E1E8}"/>
    <cellStyle name="SHADED TOTAL 2" xfId="3653" xr:uid="{A89C087D-4861-4A0F-B191-4384C0CFCF67}"/>
    <cellStyle name="SHADED TOTAL 2 2" xfId="7894" xr:uid="{ABFD88A9-A4FE-4BAD-B697-E24372760C2E}"/>
    <cellStyle name="Sheet Title" xfId="233" xr:uid="{7A6652A2-49B0-4AB8-8F59-03F94822D0FB}"/>
    <cellStyle name="Standard_Anpassen der Amortisation" xfId="2360" xr:uid="{D2548F51-B4F9-452B-8D5F-9597AFAE89F9}"/>
    <cellStyle name="Stock Comma" xfId="2361" xr:uid="{126D1297-369B-4A1F-85EC-DDD8A8716AFE}"/>
    <cellStyle name="Stock Price" xfId="2362" xr:uid="{9C92B1E7-2149-4CC0-90CA-7A1F9E1AB898}"/>
    <cellStyle name="Style 1" xfId="2363" xr:uid="{F7A923D3-ACFE-4F98-BF75-00D933DC4D88}"/>
    <cellStyle name="Style 1 2" xfId="2364" xr:uid="{0D70FFD6-A868-43EB-A201-7498671D3F0B}"/>
    <cellStyle name="Style 1 3" xfId="2365" xr:uid="{291D5484-4435-41D8-82F2-ADBBDF9D218F}"/>
    <cellStyle name="Style 1 4" xfId="2366" xr:uid="{16B8B143-0B16-45C7-93BF-0BDE8ECD599C}"/>
    <cellStyle name="Style 1 5" xfId="2367" xr:uid="{E8EDC51C-8366-4D76-BFA4-4451F3D330CE}"/>
    <cellStyle name="Style 1 6" xfId="2368" xr:uid="{2F147642-AFB7-451F-BE81-6D03DA0262BC}"/>
    <cellStyle name="Style 1_Mesquite Solar 277 MW v1" xfId="2369" xr:uid="{D3606140-C6AD-4761-BB85-084334C9D5F8}"/>
    <cellStyle name="STYLE1" xfId="2370" xr:uid="{7ABB248D-3161-40EC-B052-6DC6968F48A7}"/>
    <cellStyle name="STYLE2" xfId="2371" xr:uid="{30E85C50-4EEB-4EDA-B491-B6ACAB3B6147}"/>
    <cellStyle name="STYLE3" xfId="2372" xr:uid="{CF6CD4DF-BB5E-4763-8B92-820AC198FA4B}"/>
    <cellStyle name="STYLE4" xfId="2373" xr:uid="{6DF6D29F-3898-4D9D-9C75-0337CFE6F9FE}"/>
    <cellStyle name="STYLE5_BalanceSheet 07-2006 " xfId="2374" xr:uid="{1EE63FA1-F242-42B5-BA19-4D60C9803033}"/>
    <cellStyle name="Table Head" xfId="2375" xr:uid="{895E2856-8C53-42B8-9766-F6C2CD3603A5}"/>
    <cellStyle name="Table Head Aligned" xfId="2376" xr:uid="{717F1D83-36E3-4849-AE54-914DBF52B11A}"/>
    <cellStyle name="Table Head Aligned 2" xfId="6617" xr:uid="{741A893F-6184-4931-9EAF-2B6CA44F8507}"/>
    <cellStyle name="Table Head Aligned 3" xfId="9377" xr:uid="{888A4B89-852A-49AC-A1E8-99708E9A224D}"/>
    <cellStyle name="Table Head Aligned 4" xfId="10469" xr:uid="{54C762D5-815B-4DEC-8839-444AF0A33FB5}"/>
    <cellStyle name="Table Head Blue" xfId="2377" xr:uid="{07D4CD18-1D8E-4F96-AA24-1BF906AFDF78}"/>
    <cellStyle name="Table Head Green" xfId="2378" xr:uid="{3D8EE8F6-19E2-4696-8FC1-C1FD091C768F}"/>
    <cellStyle name="Table Head Green 2" xfId="6619" xr:uid="{406BC1D8-79BA-4542-867B-08276C87918B}"/>
    <cellStyle name="Table Head Green 3" xfId="9378" xr:uid="{113F320E-D640-4A0F-BC54-FDCD8A172842}"/>
    <cellStyle name="Table Head Green 4" xfId="6612" xr:uid="{BC2B3F15-D1AA-446E-9AA1-D60B4E67E6CA}"/>
    <cellStyle name="Table reference" xfId="2379" xr:uid="{450000A8-5991-403C-AA13-0059E5AD3DAA}"/>
    <cellStyle name="Table Title" xfId="2380" xr:uid="{7F3DB1AA-37CA-4A7E-A24A-4DB20F6C05A6}"/>
    <cellStyle name="Table Units" xfId="2381" xr:uid="{71AFC7C3-E881-427E-A787-6A40EEAD235F}"/>
    <cellStyle name="Table Units 2" xfId="6622" xr:uid="{C9BEC2D0-798E-4DB0-9E94-CCBFC5E0CB99}"/>
    <cellStyle name="Tax Change" xfId="2382" xr:uid="{2348438E-84E2-4D18-AAA5-159647ED1472}"/>
    <cellStyle name="Test" xfId="2383" xr:uid="{F38F04A6-4229-441A-B287-645DCE013CED}"/>
    <cellStyle name="Tickmark" xfId="2384" xr:uid="{E402AC1B-04CC-4DB8-809C-1328B6B8E654}"/>
    <cellStyle name="Title 2" xfId="812" xr:uid="{E930DA5E-6057-4A92-97AD-E9B7D1BA948E}"/>
    <cellStyle name="Top Edge" xfId="2385" xr:uid="{67E40900-F32E-4F40-B980-523F038074B7}"/>
    <cellStyle name="Total 2" xfId="234" xr:uid="{D298F060-CC00-48AD-81D5-FAF08AC63BBB}"/>
    <cellStyle name="Total 2 2" xfId="2538" xr:uid="{B2D2F51C-9BB6-4FAF-A389-C8AA99F04E32}"/>
    <cellStyle name="Total 2 2 2" xfId="6779" xr:uid="{C27114EA-0D1B-41EA-B448-9DCADDF1279F}"/>
    <cellStyle name="Total 2 2 3" xfId="5456" xr:uid="{82E3E003-EED5-4A78-8D84-E5990CE8E3A3}"/>
    <cellStyle name="Total 2 2 4" xfId="12996" xr:uid="{639DD9E1-C72C-4635-9272-02F2898709A2}"/>
    <cellStyle name="Total 2 3" xfId="4556" xr:uid="{663B87DB-673B-4AFD-A6D6-02CA928587CE}"/>
    <cellStyle name="Total 2 4" xfId="10278" xr:uid="{9F2F4B6B-C2CB-45D6-A2FD-14FFAE44383C}"/>
    <cellStyle name="Total 2 5" xfId="12867" xr:uid="{61C3CD27-7975-483D-8FA8-C480812646A6}"/>
    <cellStyle name="Total 3" xfId="2386" xr:uid="{94453E8A-65D5-4D4A-9CF3-662A5EA575D8}"/>
    <cellStyle name="Total 3 2" xfId="4258" xr:uid="{2A38623D-77E3-4AEA-A94F-AD587ADAFDA2}"/>
    <cellStyle name="Total 3 2 2" xfId="8492" xr:uid="{E5A08C7E-0250-4FE3-B56D-57CC71E1BC46}"/>
    <cellStyle name="Total 3 2 3" xfId="12366" xr:uid="{A6928510-DB9C-4B93-A33A-E9593B806C3B}"/>
    <cellStyle name="Total 3 2 4" xfId="12076" xr:uid="{3EE2A39A-1939-4687-A2EB-78E050EBF3BE}"/>
    <cellStyle name="Total 3 3" xfId="3654" xr:uid="{B22EA63E-9CB6-4A1E-B203-E9B1BA12B5C6}"/>
    <cellStyle name="Total 3 3 2" xfId="7895" xr:uid="{DDD046C7-E72F-40D2-B500-CA7C0986760D}"/>
    <cellStyle name="Total 3 3 3" xfId="11803" xr:uid="{9A501580-5940-454A-AF03-37423322F46E}"/>
    <cellStyle name="Total 3 3 4" xfId="13633" xr:uid="{FBCB3957-045F-407B-B45C-3C98A3D71614}"/>
    <cellStyle name="Total 3 4" xfId="6627" xr:uid="{2F9CAF72-147C-43E5-99AD-D9B25A0CE48F}"/>
    <cellStyle name="Total 3 5" xfId="8062" xr:uid="{BFE69DA1-D742-45EE-B79D-A9C95CA92145}"/>
    <cellStyle name="Total 3 6" xfId="9769" xr:uid="{133DC431-E532-494C-9532-F67DB513C4DE}"/>
    <cellStyle name="totals" xfId="2387" xr:uid="{99A98350-1739-4643-ABD5-764CD3894C7E}"/>
    <cellStyle name="totals 2" xfId="6628" xr:uid="{BB29661B-A98F-4D34-BBD3-998C6E64684F}"/>
    <cellStyle name="totals 3" xfId="9386" xr:uid="{71E72AC3-299D-4F69-9F00-34FB720C9A30}"/>
    <cellStyle name="totals 4" xfId="10466" xr:uid="{7EC46133-E42C-4F16-8A8B-7D98BE0F6C34}"/>
    <cellStyle name="totals 5" xfId="12770" xr:uid="{AC5113A4-DFEA-41CF-BF5E-04FB217CD148}"/>
    <cellStyle name="Tusental (0)_laroux" xfId="2388" xr:uid="{DBB75F83-8706-43D8-B5FF-A69326C9BFBC}"/>
    <cellStyle name="Tusental_laroux" xfId="2389" xr:uid="{D5C51189-9DA9-44C9-8CE1-47CABC6B5688}"/>
    <cellStyle name="ubordinated Debt" xfId="2390" xr:uid="{2415EE59-DC2B-4FE2-8BB6-CB8DC0E3315E}"/>
    <cellStyle name="uk" xfId="2391" xr:uid="{EE3A4AB3-72D3-43BF-810B-4C242751C38C}"/>
    <cellStyle name="Un" xfId="2392" xr:uid="{71BE8BD8-749E-4F22-A602-265D9978B942}"/>
    <cellStyle name="Unprot" xfId="2393" xr:uid="{5FB8C5A4-0B81-4B5F-9B34-B9F597C00701}"/>
    <cellStyle name="Unprot$" xfId="2394" xr:uid="{1B9BC9C5-5293-4356-8745-34BDA6B8FCE6}"/>
    <cellStyle name="Unprot_1 3 6 LIBOR" xfId="2395" xr:uid="{76943949-6D3D-4B79-A9B5-46F718BA38B2}"/>
    <cellStyle name="Unprotect" xfId="2396" xr:uid="{1F0F7127-68E1-403C-BA98-934A6EF42546}"/>
    <cellStyle name="Valuta (0)_laroux" xfId="2397" xr:uid="{23E1D9D8-6324-42C4-95B8-C0A89559BFBE}"/>
    <cellStyle name="Valuta_laroux" xfId="2398" xr:uid="{723584C5-9CBD-408B-B08A-1A4DF10E691B}"/>
    <cellStyle name="Währung [0]_Compiling Utility Macros" xfId="2399" xr:uid="{74A911D0-DE13-4827-B0A1-513E65C0130E}"/>
    <cellStyle name="Währung_Compiling Utility Macros" xfId="2400" xr:uid="{E227D688-6B27-41EA-8409-D0EB9B6DA217}"/>
    <cellStyle name="Warning Text 2" xfId="235" xr:uid="{B21CEA8E-C709-4C65-8331-F466AD1D27B4}"/>
    <cellStyle name="Warning Text 3" xfId="2401" xr:uid="{9DF6461F-884D-4280-9BBD-44C038B7E520}"/>
    <cellStyle name="Warning Text 3 2" xfId="4259" xr:uid="{51F89873-6491-466A-96A2-67D09997250F}"/>
    <cellStyle name="year (column)" xfId="2402" xr:uid="{45C30643-7E2F-47F4-B826-EF7978A33A88}"/>
    <cellStyle name="year (column) 2" xfId="3655" xr:uid="{EFCA0018-EF8F-42C6-BB4D-1D77348062B3}"/>
    <cellStyle name="year (column) 2 2" xfId="13495" xr:uid="{0D5C4225-2B3B-4CDF-8150-2A08226DA8C5}"/>
    <cellStyle name="year (column) 2 3" xfId="10281" xr:uid="{02F72DBC-B50F-4064-8982-79C9B37E6799}"/>
    <cellStyle name="year (column) 3" xfId="12771" xr:uid="{8E95CD50-6BC3-4446-AA26-AF7F29037FC8}"/>
    <cellStyle name="Zero" xfId="2403" xr:uid="{543847EA-E353-402F-A06F-67B8C5AAB9C5}"/>
    <cellStyle name="Zero Currency" xfId="2404" xr:uid="{F61351E0-F492-4B88-AE9E-5C48EBE41738}"/>
    <cellStyle name="Zero_Generation Presentation Inserts V1" xfId="2405" xr:uid="{37252188-174C-407A-BF8F-266BF40957D5}"/>
  </cellStyles>
  <dxfs count="0"/>
  <tableStyles count="1" defaultTableStyle="TableStyleMedium2" defaultPivotStyle="PivotStyleLight16">
    <tableStyle name="Invisible" pivot="0" table="0" count="0" xr9:uid="{08E973D8-D1AF-4E7E-A59A-DC084B49F6F8}"/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141</xdr:row>
      <xdr:rowOff>28575</xdr:rowOff>
    </xdr:from>
    <xdr:to>
      <xdr:col>2</xdr:col>
      <xdr:colOff>392906</xdr:colOff>
      <xdr:row>141</xdr:row>
      <xdr:rowOff>35719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8EEAD6C9-0ED6-4EC2-9F62-74DFFEB96F8B}"/>
            </a:ext>
          </a:extLst>
        </xdr:cNvPr>
        <xdr:cNvSpPr>
          <a:spLocks noChangeShapeType="1"/>
        </xdr:cNvSpPr>
      </xdr:nvSpPr>
      <xdr:spPr bwMode="auto">
        <a:xfrm flipV="1">
          <a:off x="1600200" y="28765500"/>
          <a:ext cx="3145631" cy="714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206</xdr:row>
      <xdr:rowOff>200025</xdr:rowOff>
    </xdr:from>
    <xdr:to>
      <xdr:col>1</xdr:col>
      <xdr:colOff>3592983</xdr:colOff>
      <xdr:row>206</xdr:row>
      <xdr:rowOff>200025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C518E95-34C3-4978-9548-E7F450A2B4D2}"/>
            </a:ext>
          </a:extLst>
        </xdr:cNvPr>
        <xdr:cNvSpPr>
          <a:spLocks noChangeShapeType="1"/>
        </xdr:cNvSpPr>
      </xdr:nvSpPr>
      <xdr:spPr bwMode="auto">
        <a:xfrm>
          <a:off x="1905795" y="421386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1400974</xdr:colOff>
      <xdr:row>218</xdr:row>
      <xdr:rowOff>190499</xdr:rowOff>
    </xdr:from>
    <xdr:to>
      <xdr:col>2</xdr:col>
      <xdr:colOff>324331</xdr:colOff>
      <xdr:row>218</xdr:row>
      <xdr:rowOff>198436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E47A16C0-794C-4BD3-BF6A-9DCB0834F864}"/>
            </a:ext>
          </a:extLst>
        </xdr:cNvPr>
        <xdr:cNvSpPr>
          <a:spLocks noChangeShapeType="1"/>
        </xdr:cNvSpPr>
      </xdr:nvSpPr>
      <xdr:spPr bwMode="auto">
        <a:xfrm>
          <a:off x="1762924" y="44529374"/>
          <a:ext cx="2914332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162</xdr:row>
      <xdr:rowOff>21431</xdr:rowOff>
    </xdr:from>
    <xdr:to>
      <xdr:col>1</xdr:col>
      <xdr:colOff>3592983</xdr:colOff>
      <xdr:row>162</xdr:row>
      <xdr:rowOff>21431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F52A37A-7B82-4807-98C2-ED4FB7DB48A0}"/>
            </a:ext>
          </a:extLst>
        </xdr:cNvPr>
        <xdr:cNvSpPr>
          <a:spLocks noChangeShapeType="1"/>
        </xdr:cNvSpPr>
      </xdr:nvSpPr>
      <xdr:spPr bwMode="auto">
        <a:xfrm>
          <a:off x="1905795" y="33063656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1404937</xdr:colOff>
      <xdr:row>174</xdr:row>
      <xdr:rowOff>7936</xdr:rowOff>
    </xdr:from>
    <xdr:to>
      <xdr:col>2</xdr:col>
      <xdr:colOff>305280</xdr:colOff>
      <xdr:row>174</xdr:row>
      <xdr:rowOff>11906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5CFE8CFE-1110-43E8-B3F1-155A1F63F3CC}"/>
            </a:ext>
          </a:extLst>
        </xdr:cNvPr>
        <xdr:cNvSpPr>
          <a:spLocks noChangeShapeType="1"/>
        </xdr:cNvSpPr>
      </xdr:nvSpPr>
      <xdr:spPr bwMode="auto">
        <a:xfrm flipV="1">
          <a:off x="1766887" y="35450461"/>
          <a:ext cx="2891318" cy="39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1464469</xdr:colOff>
      <xdr:row>240</xdr:row>
      <xdr:rowOff>35719</xdr:rowOff>
    </xdr:from>
    <xdr:to>
      <xdr:col>1</xdr:col>
      <xdr:colOff>3564731</xdr:colOff>
      <xdr:row>240</xdr:row>
      <xdr:rowOff>35719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41E4F13E-14F8-4D95-88C7-B4A5548BCD5B}"/>
            </a:ext>
          </a:extLst>
        </xdr:cNvPr>
        <xdr:cNvSpPr>
          <a:spLocks noChangeShapeType="1"/>
        </xdr:cNvSpPr>
      </xdr:nvSpPr>
      <xdr:spPr bwMode="auto">
        <a:xfrm>
          <a:off x="1826419" y="48879919"/>
          <a:ext cx="210026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1440656</xdr:colOff>
      <xdr:row>251</xdr:row>
      <xdr:rowOff>190500</xdr:rowOff>
    </xdr:from>
    <xdr:to>
      <xdr:col>2</xdr:col>
      <xdr:colOff>254001</xdr:colOff>
      <xdr:row>252</xdr:row>
      <xdr:rowOff>1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7CC2B133-FDE6-4F71-8E30-E4A239C841ED}"/>
            </a:ext>
          </a:extLst>
        </xdr:cNvPr>
        <xdr:cNvSpPr>
          <a:spLocks noChangeShapeType="1"/>
        </xdr:cNvSpPr>
      </xdr:nvSpPr>
      <xdr:spPr bwMode="auto">
        <a:xfrm flipV="1">
          <a:off x="1802606" y="51234975"/>
          <a:ext cx="2804320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1500186</xdr:colOff>
      <xdr:row>129</xdr:row>
      <xdr:rowOff>0</xdr:rowOff>
    </xdr:from>
    <xdr:to>
      <xdr:col>1</xdr:col>
      <xdr:colOff>3933823</xdr:colOff>
      <xdr:row>129</xdr:row>
      <xdr:rowOff>11906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CF03C9F1-945E-4E73-B9EA-D7CBBFF37766}"/>
            </a:ext>
          </a:extLst>
        </xdr:cNvPr>
        <xdr:cNvSpPr>
          <a:spLocks noChangeShapeType="1"/>
        </xdr:cNvSpPr>
      </xdr:nvSpPr>
      <xdr:spPr bwMode="auto">
        <a:xfrm>
          <a:off x="1862136" y="26336625"/>
          <a:ext cx="2433637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141</xdr:row>
      <xdr:rowOff>28575</xdr:rowOff>
    </xdr:from>
    <xdr:to>
      <xdr:col>2</xdr:col>
      <xdr:colOff>392906</xdr:colOff>
      <xdr:row>141</xdr:row>
      <xdr:rowOff>35719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51080C20-A14F-491B-AED6-C8467B8F624C}"/>
            </a:ext>
          </a:extLst>
        </xdr:cNvPr>
        <xdr:cNvSpPr>
          <a:spLocks noChangeShapeType="1"/>
        </xdr:cNvSpPr>
      </xdr:nvSpPr>
      <xdr:spPr bwMode="auto">
        <a:xfrm flipV="1">
          <a:off x="1600200" y="28765500"/>
          <a:ext cx="3145631" cy="714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206</xdr:row>
      <xdr:rowOff>200025</xdr:rowOff>
    </xdr:from>
    <xdr:to>
      <xdr:col>1</xdr:col>
      <xdr:colOff>3592983</xdr:colOff>
      <xdr:row>206</xdr:row>
      <xdr:rowOff>200025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FF33F79-9E37-44CC-8D4B-C76AFEC766DC}"/>
            </a:ext>
          </a:extLst>
        </xdr:cNvPr>
        <xdr:cNvSpPr>
          <a:spLocks noChangeShapeType="1"/>
        </xdr:cNvSpPr>
      </xdr:nvSpPr>
      <xdr:spPr bwMode="auto">
        <a:xfrm>
          <a:off x="1905795" y="421386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1400974</xdr:colOff>
      <xdr:row>218</xdr:row>
      <xdr:rowOff>190499</xdr:rowOff>
    </xdr:from>
    <xdr:to>
      <xdr:col>2</xdr:col>
      <xdr:colOff>324331</xdr:colOff>
      <xdr:row>218</xdr:row>
      <xdr:rowOff>198436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471BDE04-5E5D-47D9-9DE2-1DE5C7CAD9E2}"/>
            </a:ext>
          </a:extLst>
        </xdr:cNvPr>
        <xdr:cNvSpPr>
          <a:spLocks noChangeShapeType="1"/>
        </xdr:cNvSpPr>
      </xdr:nvSpPr>
      <xdr:spPr bwMode="auto">
        <a:xfrm>
          <a:off x="1762924" y="44529374"/>
          <a:ext cx="2914332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162</xdr:row>
      <xdr:rowOff>21431</xdr:rowOff>
    </xdr:from>
    <xdr:to>
      <xdr:col>1</xdr:col>
      <xdr:colOff>3592983</xdr:colOff>
      <xdr:row>162</xdr:row>
      <xdr:rowOff>21431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8A946D0-52D9-4C26-B9B7-0A9EA9B22A6A}"/>
            </a:ext>
          </a:extLst>
        </xdr:cNvPr>
        <xdr:cNvSpPr>
          <a:spLocks noChangeShapeType="1"/>
        </xdr:cNvSpPr>
      </xdr:nvSpPr>
      <xdr:spPr bwMode="auto">
        <a:xfrm>
          <a:off x="1905795" y="33063656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1404937</xdr:colOff>
      <xdr:row>174</xdr:row>
      <xdr:rowOff>7936</xdr:rowOff>
    </xdr:from>
    <xdr:to>
      <xdr:col>2</xdr:col>
      <xdr:colOff>305280</xdr:colOff>
      <xdr:row>174</xdr:row>
      <xdr:rowOff>11906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181833A0-E817-41B9-8E6E-2B5094944B57}"/>
            </a:ext>
          </a:extLst>
        </xdr:cNvPr>
        <xdr:cNvSpPr>
          <a:spLocks noChangeShapeType="1"/>
        </xdr:cNvSpPr>
      </xdr:nvSpPr>
      <xdr:spPr bwMode="auto">
        <a:xfrm flipV="1">
          <a:off x="1766887" y="35450461"/>
          <a:ext cx="2891318" cy="39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1464469</xdr:colOff>
      <xdr:row>240</xdr:row>
      <xdr:rowOff>35719</xdr:rowOff>
    </xdr:from>
    <xdr:to>
      <xdr:col>1</xdr:col>
      <xdr:colOff>3564731</xdr:colOff>
      <xdr:row>240</xdr:row>
      <xdr:rowOff>35719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5CA12A5F-8051-455F-99DC-3EF6435C5403}"/>
            </a:ext>
          </a:extLst>
        </xdr:cNvPr>
        <xdr:cNvSpPr>
          <a:spLocks noChangeShapeType="1"/>
        </xdr:cNvSpPr>
      </xdr:nvSpPr>
      <xdr:spPr bwMode="auto">
        <a:xfrm>
          <a:off x="1826419" y="48879919"/>
          <a:ext cx="210026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1440656</xdr:colOff>
      <xdr:row>251</xdr:row>
      <xdr:rowOff>190500</xdr:rowOff>
    </xdr:from>
    <xdr:to>
      <xdr:col>2</xdr:col>
      <xdr:colOff>254001</xdr:colOff>
      <xdr:row>252</xdr:row>
      <xdr:rowOff>1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F781F3EF-9AF3-49CE-BB9C-5A3C6CBDB23E}"/>
            </a:ext>
          </a:extLst>
        </xdr:cNvPr>
        <xdr:cNvSpPr>
          <a:spLocks noChangeShapeType="1"/>
        </xdr:cNvSpPr>
      </xdr:nvSpPr>
      <xdr:spPr bwMode="auto">
        <a:xfrm flipV="1">
          <a:off x="1802606" y="51234975"/>
          <a:ext cx="2804320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1500186</xdr:colOff>
      <xdr:row>129</xdr:row>
      <xdr:rowOff>0</xdr:rowOff>
    </xdr:from>
    <xdr:to>
      <xdr:col>1</xdr:col>
      <xdr:colOff>3933823</xdr:colOff>
      <xdr:row>129</xdr:row>
      <xdr:rowOff>11906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2FD82AC3-0F42-40EA-BCEA-9E23193D8CEF}"/>
            </a:ext>
          </a:extLst>
        </xdr:cNvPr>
        <xdr:cNvSpPr>
          <a:spLocks noChangeShapeType="1"/>
        </xdr:cNvSpPr>
      </xdr:nvSpPr>
      <xdr:spPr bwMode="auto">
        <a:xfrm>
          <a:off x="1862136" y="26336625"/>
          <a:ext cx="2433637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503695</xdr:colOff>
      <xdr:row>193</xdr:row>
      <xdr:rowOff>43071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E87C1C-189C-E42C-20C2-C70726D68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38095" cy="36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mpra.sharepoint.com/teams/transmissionrevenue/2024/TO6/Cost%20Adjustment%20Workpapers/Cost%20Adj%20to%20remove%20RTO%20Adder%20-%20TO5%20C3-6%20-%20Jenny/Cost%20Adjustment%20Workpapers%20-%20Original%20Submitted%20on%2010.30.24/TO5%20Cycle%203%20Cost%20Adjustment.xlsx" TargetMode="External"/><Relationship Id="rId2" Type="http://schemas.microsoft.com/office/2019/04/relationships/externalLinkLongPath" Target="Cost%20Adjustment%20Workpapers%20-%20Original%20Submitted%20on%2010.30.24/TO5%20Cycle%203%20Cost%20Adjustment.xlsx?24C9AEB6" TargetMode="External"/><Relationship Id="rId1" Type="http://schemas.openxmlformats.org/officeDocument/2006/relationships/externalLinkPath" Target="file:///\\24C9AEB6\TO5%20Cycle%203%20Cost%20Adjus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g1 TO5 C3 Cost Adj"/>
      <sheetName val="Pg2 TO5 C3 BK-1 Comparison"/>
      <sheetName val="Pg3 BK-1 Rev TO5 C3"/>
      <sheetName val="Pg4 As Filed BK-1 TO5 C3 FERC"/>
      <sheetName val="Pg5 BK-1 As Filed TO5 C3 Cost "/>
      <sheetName val="Pg6 Rev Stmt AH"/>
      <sheetName val="Pg6.1 As Filed Stmt AH Cost Adj"/>
      <sheetName val="Pg6.2 As Filed Stmt AH FERC Adj"/>
      <sheetName val="Pg6.3 Rev AH-2"/>
      <sheetName val="Pg6.4 As Filed AH-2 Cost Adj"/>
      <sheetName val="Pg6.5 As Filed AH-2 FERC Adj"/>
      <sheetName val="Pg7 Rev Stmt AL"/>
      <sheetName val="Pg7.1 As Filed Stmt AL FERC Adj"/>
      <sheetName val="Pg8 Rev Stmt AV"/>
      <sheetName val="Pg9 As Filed Stmt AV FERC Adj"/>
      <sheetName val="Pg10 TO5 C3 Int Calc"/>
    </sheetNames>
    <sheetDataSet>
      <sheetData sheetId="0"/>
      <sheetData sheetId="1">
        <row r="43">
          <cell r="B43" t="str">
            <v>Items in BOLD have changed to correct the over-allocation of "Duplicate Charges (Company Energy Use)" Credit accounted for in FERC account 929.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7">
          <cell r="B47" t="str">
            <v>Items in BOLD have changed to correct the over-allocation of "Duplicate Charges (Company Energy Use)" Credit accounted for in FERC account 929.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AA46"/>
  <sheetViews>
    <sheetView view="pageBreakPreview" zoomScale="60" zoomScaleNormal="100" workbookViewId="0">
      <selection activeCell="K22" sqref="K22"/>
    </sheetView>
  </sheetViews>
  <sheetFormatPr defaultColWidth="9.42578125" defaultRowHeight="15"/>
  <cols>
    <col min="1" max="1" width="4.5703125" style="1" bestFit="1" customWidth="1"/>
    <col min="2" max="2" width="71.5703125" style="1" customWidth="1"/>
    <col min="3" max="3" width="1.5703125" style="1" customWidth="1"/>
    <col min="4" max="4" width="20.5703125" style="1" customWidth="1"/>
    <col min="5" max="5" width="1.5703125" style="1" customWidth="1"/>
    <col min="6" max="6" width="44" style="1" customWidth="1"/>
    <col min="7" max="7" width="4.5703125" style="1" customWidth="1"/>
    <col min="8" max="26" width="9.42578125" style="1"/>
    <col min="27" max="27" width="151.140625" style="1" customWidth="1"/>
    <col min="28" max="16384" width="9.42578125" style="1"/>
  </cols>
  <sheetData>
    <row r="2" spans="1:27" ht="18.75">
      <c r="B2" s="2" t="s">
        <v>0</v>
      </c>
      <c r="C2" s="2"/>
      <c r="D2" s="3"/>
      <c r="E2" s="3"/>
      <c r="F2" s="3"/>
    </row>
    <row r="3" spans="1:27" ht="18.75">
      <c r="B3" s="80" t="s">
        <v>233</v>
      </c>
      <c r="C3" s="2"/>
      <c r="D3" s="3"/>
      <c r="E3" s="3"/>
      <c r="F3" s="3"/>
    </row>
    <row r="4" spans="1:27" ht="18.75">
      <c r="B4" s="83" t="s">
        <v>1</v>
      </c>
      <c r="C4" s="2"/>
      <c r="D4" s="2"/>
      <c r="E4" s="2"/>
      <c r="F4" s="2"/>
    </row>
    <row r="5" spans="1:27" ht="15.75">
      <c r="B5" s="382" t="s">
        <v>2</v>
      </c>
      <c r="C5" s="382"/>
      <c r="D5" s="382"/>
      <c r="E5" s="382"/>
      <c r="F5" s="382"/>
      <c r="G5" s="4"/>
      <c r="H5" s="4"/>
    </row>
    <row r="6" spans="1:27" ht="15.75">
      <c r="B6" s="5"/>
      <c r="C6" s="5"/>
      <c r="D6" s="6"/>
      <c r="E6" s="7"/>
      <c r="F6" s="5"/>
      <c r="G6" s="5"/>
    </row>
    <row r="7" spans="1:27" ht="15.75">
      <c r="A7" s="8" t="s">
        <v>3</v>
      </c>
      <c r="B7" s="9" t="s">
        <v>4</v>
      </c>
      <c r="C7" s="9"/>
      <c r="D7" s="9" t="s">
        <v>5</v>
      </c>
      <c r="E7" s="10"/>
      <c r="F7" s="9" t="s">
        <v>6</v>
      </c>
      <c r="G7" s="8" t="s">
        <v>3</v>
      </c>
    </row>
    <row r="8" spans="1:27" ht="15.75">
      <c r="A8" s="133" t="s">
        <v>7</v>
      </c>
      <c r="B8" s="5"/>
      <c r="C8" s="5"/>
      <c r="D8" s="11"/>
      <c r="E8" s="11"/>
      <c r="F8" s="11"/>
      <c r="G8" s="133" t="s">
        <v>7</v>
      </c>
      <c r="I8" s="320"/>
    </row>
    <row r="9" spans="1:27" ht="15.75">
      <c r="A9" s="8">
        <v>1</v>
      </c>
      <c r="B9" s="7" t="s">
        <v>234</v>
      </c>
      <c r="C9" s="7"/>
      <c r="D9" s="11"/>
      <c r="E9" s="11"/>
      <c r="F9" s="11"/>
      <c r="G9" s="8">
        <v>1</v>
      </c>
    </row>
    <row r="10" spans="1:27" ht="15.75">
      <c r="A10" s="8">
        <f>A9+1</f>
        <v>2</v>
      </c>
      <c r="B10" s="5" t="s">
        <v>8</v>
      </c>
      <c r="C10" s="12"/>
      <c r="D10" s="13">
        <f>'Pg2 BK-1 Comparison TO5 C3'!I94</f>
        <v>-17470.888257073122</v>
      </c>
      <c r="E10" s="13"/>
      <c r="F10" s="11" t="s">
        <v>232</v>
      </c>
      <c r="G10" s="8">
        <f>G9+1</f>
        <v>2</v>
      </c>
      <c r="I10" s="319"/>
      <c r="AA10" s="328"/>
    </row>
    <row r="11" spans="1:27" ht="15.75">
      <c r="A11" s="329">
        <f t="shared" ref="A11:A26" si="0">A10+1</f>
        <v>3</v>
      </c>
      <c r="B11" s="5"/>
      <c r="C11" s="10"/>
      <c r="D11" s="13"/>
      <c r="E11" s="13"/>
      <c r="F11" s="11"/>
      <c r="G11" s="329">
        <f t="shared" ref="G11:G26" si="1">G10+1</f>
        <v>3</v>
      </c>
      <c r="I11" s="319"/>
    </row>
    <row r="12" spans="1:27" ht="15.75">
      <c r="A12" s="329">
        <f t="shared" si="0"/>
        <v>4</v>
      </c>
      <c r="B12" s="5" t="s">
        <v>440</v>
      </c>
      <c r="C12" s="10"/>
      <c r="D12" s="330">
        <v>0.58333333333333337</v>
      </c>
      <c r="E12" s="13"/>
      <c r="F12" s="11" t="s">
        <v>439</v>
      </c>
      <c r="G12" s="329">
        <f t="shared" si="1"/>
        <v>4</v>
      </c>
      <c r="I12" s="319"/>
    </row>
    <row r="13" spans="1:27" ht="15.75">
      <c r="A13" s="329">
        <f t="shared" si="0"/>
        <v>5</v>
      </c>
      <c r="B13" s="5"/>
      <c r="C13" s="10"/>
      <c r="D13" s="331"/>
      <c r="E13" s="13"/>
      <c r="F13" s="11"/>
      <c r="G13" s="329">
        <f t="shared" si="1"/>
        <v>5</v>
      </c>
      <c r="I13" s="319"/>
    </row>
    <row r="14" spans="1:27" ht="15.75">
      <c r="A14" s="329">
        <f t="shared" si="0"/>
        <v>6</v>
      </c>
      <c r="B14" s="5" t="s">
        <v>437</v>
      </c>
      <c r="C14" s="10"/>
      <c r="D14" s="81">
        <f>D10*D12</f>
        <v>-10191.351483292656</v>
      </c>
      <c r="E14" s="13"/>
      <c r="F14" s="329" t="s">
        <v>438</v>
      </c>
      <c r="G14" s="329">
        <f t="shared" si="1"/>
        <v>6</v>
      </c>
      <c r="I14" s="319"/>
    </row>
    <row r="15" spans="1:27" ht="15.75">
      <c r="A15" s="8">
        <f t="shared" si="0"/>
        <v>7</v>
      </c>
      <c r="B15" s="5"/>
      <c r="C15" s="11"/>
      <c r="D15" s="13"/>
      <c r="E15" s="13"/>
      <c r="F15" s="11"/>
      <c r="G15" s="8">
        <f t="shared" si="1"/>
        <v>7</v>
      </c>
    </row>
    <row r="16" spans="1:27" ht="15.75">
      <c r="A16" s="8">
        <f t="shared" si="0"/>
        <v>8</v>
      </c>
      <c r="B16" s="5" t="s">
        <v>9</v>
      </c>
      <c r="C16" s="11"/>
      <c r="D16" s="134">
        <f>'Pg7 TO5 C3 Int Calc'!G100</f>
        <v>-4520.9815868243613</v>
      </c>
      <c r="E16" s="14"/>
      <c r="F16" s="11" t="s">
        <v>241</v>
      </c>
      <c r="G16" s="8">
        <f t="shared" si="1"/>
        <v>8</v>
      </c>
      <c r="I16" s="319"/>
      <c r="W16" s="319"/>
      <c r="AA16" s="319"/>
    </row>
    <row r="17" spans="1:7" ht="15.75">
      <c r="A17" s="8">
        <f t="shared" si="0"/>
        <v>9</v>
      </c>
      <c r="B17" s="5"/>
      <c r="C17" s="11"/>
      <c r="D17" s="15"/>
      <c r="E17" s="15"/>
      <c r="F17" s="11"/>
      <c r="G17" s="8">
        <f t="shared" si="1"/>
        <v>9</v>
      </c>
    </row>
    <row r="18" spans="1:7" ht="15.75">
      <c r="A18" s="8">
        <f t="shared" si="0"/>
        <v>10</v>
      </c>
      <c r="B18" s="84" t="s">
        <v>10</v>
      </c>
      <c r="C18" s="10"/>
      <c r="D18" s="81">
        <f>SUM(D14:D16)</f>
        <v>-14712.333070117016</v>
      </c>
      <c r="E18" s="13"/>
      <c r="F18" s="11" t="s">
        <v>235</v>
      </c>
      <c r="G18" s="8">
        <f t="shared" si="1"/>
        <v>10</v>
      </c>
    </row>
    <row r="19" spans="1:7" ht="15.75">
      <c r="A19" s="8">
        <f t="shared" si="0"/>
        <v>11</v>
      </c>
      <c r="B19" s="5"/>
      <c r="C19" s="11"/>
      <c r="D19" s="82"/>
      <c r="E19" s="5"/>
      <c r="F19" s="5"/>
      <c r="G19" s="8">
        <f t="shared" si="1"/>
        <v>11</v>
      </c>
    </row>
    <row r="20" spans="1:7" ht="15.75">
      <c r="A20" s="8">
        <f t="shared" si="0"/>
        <v>12</v>
      </c>
      <c r="B20" s="5" t="s">
        <v>11</v>
      </c>
      <c r="C20" s="12"/>
      <c r="D20" s="135">
        <f>ROUND(D18*0.010275,0)</f>
        <v>-151</v>
      </c>
      <c r="E20" s="5"/>
      <c r="F20" s="8" t="s">
        <v>236</v>
      </c>
      <c r="G20" s="8">
        <f t="shared" si="1"/>
        <v>12</v>
      </c>
    </row>
    <row r="21" spans="1:7" ht="15.75">
      <c r="A21" s="8">
        <f t="shared" si="0"/>
        <v>13</v>
      </c>
      <c r="B21" s="5"/>
      <c r="C21" s="11"/>
      <c r="D21" s="82"/>
      <c r="E21" s="5"/>
      <c r="G21" s="8">
        <f t="shared" si="1"/>
        <v>13</v>
      </c>
    </row>
    <row r="22" spans="1:7" ht="15.75">
      <c r="A22" s="8">
        <f t="shared" si="0"/>
        <v>14</v>
      </c>
      <c r="B22" s="16" t="s">
        <v>12</v>
      </c>
      <c r="C22" s="11"/>
      <c r="D22" s="82">
        <f>SUM(D18:D20)</f>
        <v>-14863.333070117016</v>
      </c>
      <c r="E22" s="5"/>
      <c r="F22" s="11" t="s">
        <v>237</v>
      </c>
      <c r="G22" s="8">
        <f t="shared" si="1"/>
        <v>14</v>
      </c>
    </row>
    <row r="23" spans="1:7" ht="15.75">
      <c r="A23" s="8">
        <f t="shared" si="0"/>
        <v>15</v>
      </c>
      <c r="B23" s="5"/>
      <c r="C23" s="11"/>
      <c r="D23" s="13"/>
      <c r="E23" s="5"/>
      <c r="G23" s="8">
        <f t="shared" si="1"/>
        <v>15</v>
      </c>
    </row>
    <row r="24" spans="1:7" ht="15.75">
      <c r="A24" s="8">
        <f t="shared" si="0"/>
        <v>16</v>
      </c>
      <c r="B24" s="5" t="s">
        <v>13</v>
      </c>
      <c r="C24" s="12"/>
      <c r="D24" s="135">
        <f>ROUND(D18*0.00169,0)</f>
        <v>-25</v>
      </c>
      <c r="E24" s="5"/>
      <c r="F24" s="8" t="s">
        <v>238</v>
      </c>
      <c r="G24" s="8">
        <f t="shared" si="1"/>
        <v>16</v>
      </c>
    </row>
    <row r="25" spans="1:7" ht="15.75">
      <c r="A25" s="8">
        <f t="shared" si="0"/>
        <v>17</v>
      </c>
      <c r="B25" s="5"/>
      <c r="C25" s="11"/>
      <c r="D25" s="17"/>
      <c r="E25" s="5"/>
      <c r="F25" s="8"/>
      <c r="G25" s="8">
        <f t="shared" si="1"/>
        <v>17</v>
      </c>
    </row>
    <row r="26" spans="1:7" ht="16.5" thickBot="1">
      <c r="A26" s="8">
        <f t="shared" si="0"/>
        <v>18</v>
      </c>
      <c r="B26" s="16" t="s">
        <v>14</v>
      </c>
      <c r="C26" s="12"/>
      <c r="D26" s="136">
        <f>SUM(D22:D25)</f>
        <v>-14888.333070117016</v>
      </c>
      <c r="E26" s="5"/>
      <c r="F26" s="11" t="s">
        <v>239</v>
      </c>
      <c r="G26" s="8">
        <f t="shared" si="1"/>
        <v>18</v>
      </c>
    </row>
    <row r="27" spans="1:7" ht="16.5" thickTop="1">
      <c r="A27" s="324"/>
      <c r="B27" s="5"/>
      <c r="C27" s="5"/>
      <c r="D27" s="5"/>
      <c r="E27" s="5"/>
      <c r="F27" s="5"/>
      <c r="G27" s="324"/>
    </row>
    <row r="28" spans="1:7" ht="15.75">
      <c r="A28" s="324"/>
      <c r="B28" s="321"/>
      <c r="C28" s="5"/>
      <c r="D28" s="323"/>
      <c r="E28" s="5"/>
      <c r="F28" s="325"/>
      <c r="G28" s="324"/>
    </row>
    <row r="29" spans="1:7" ht="15.75">
      <c r="A29" s="324"/>
      <c r="B29" s="19"/>
      <c r="C29" s="5"/>
      <c r="D29" s="5"/>
      <c r="E29" s="5"/>
      <c r="F29" s="5"/>
      <c r="G29" s="324"/>
    </row>
    <row r="30" spans="1:7" ht="15.75">
      <c r="A30" s="324"/>
      <c r="B30" s="322"/>
      <c r="C30" s="5"/>
      <c r="D30" s="326"/>
      <c r="E30" s="5"/>
      <c r="F30" s="324"/>
      <c r="G30" s="324"/>
    </row>
    <row r="31" spans="1:7" ht="15.75">
      <c r="B31" s="5"/>
      <c r="C31" s="5"/>
      <c r="D31" s="5"/>
      <c r="E31" s="5"/>
      <c r="F31" s="5"/>
      <c r="G31" s="5"/>
    </row>
    <row r="32" spans="1:7" ht="17.25">
      <c r="A32" s="18"/>
      <c r="B32" s="5"/>
      <c r="C32" s="5"/>
      <c r="D32" s="5"/>
      <c r="E32" s="5"/>
      <c r="F32" s="5"/>
      <c r="G32" s="5"/>
    </row>
    <row r="33" spans="1:7" ht="15.75">
      <c r="B33" s="5"/>
      <c r="C33" s="5"/>
      <c r="D33" s="5"/>
      <c r="E33" s="5"/>
      <c r="F33" s="5"/>
      <c r="G33" s="5"/>
    </row>
    <row r="34" spans="1:7" ht="17.25">
      <c r="A34" s="18"/>
      <c r="B34" s="5"/>
      <c r="C34" s="5"/>
      <c r="D34" s="5"/>
      <c r="E34" s="5"/>
      <c r="F34" s="5"/>
      <c r="G34" s="5"/>
    </row>
    <row r="35" spans="1:7" ht="15.75">
      <c r="B35" s="5"/>
      <c r="C35" s="5"/>
      <c r="D35" s="5"/>
      <c r="E35" s="5"/>
      <c r="F35" s="5"/>
      <c r="G35" s="5"/>
    </row>
    <row r="36" spans="1:7" ht="15.75">
      <c r="B36" s="5"/>
      <c r="C36" s="5"/>
      <c r="D36" s="5"/>
      <c r="E36" s="5"/>
      <c r="F36" s="5"/>
      <c r="G36" s="5"/>
    </row>
    <row r="37" spans="1:7" ht="15.75">
      <c r="B37" s="5"/>
      <c r="C37" s="5"/>
      <c r="D37" s="5"/>
      <c r="E37" s="5"/>
      <c r="F37" s="5"/>
      <c r="G37" s="5"/>
    </row>
    <row r="38" spans="1:7" ht="15.75">
      <c r="B38" s="5"/>
      <c r="C38" s="5"/>
      <c r="D38" s="5"/>
      <c r="E38" s="5"/>
      <c r="F38" s="5"/>
      <c r="G38" s="5"/>
    </row>
    <row r="39" spans="1:7" ht="15.75">
      <c r="B39" s="5"/>
      <c r="C39" s="5"/>
      <c r="D39" s="5"/>
      <c r="E39" s="5"/>
      <c r="F39" s="5"/>
      <c r="G39" s="5"/>
    </row>
    <row r="40" spans="1:7" ht="15.75">
      <c r="B40" s="5"/>
      <c r="C40" s="5"/>
      <c r="D40" s="5"/>
      <c r="E40" s="5"/>
      <c r="F40" s="5"/>
      <c r="G40" s="5"/>
    </row>
    <row r="41" spans="1:7" ht="15.75">
      <c r="B41" s="5"/>
      <c r="C41" s="5"/>
      <c r="D41" s="5"/>
      <c r="E41" s="5"/>
      <c r="F41" s="5"/>
      <c r="G41" s="5"/>
    </row>
    <row r="42" spans="1:7" ht="15.75">
      <c r="B42" s="5"/>
      <c r="C42" s="5"/>
      <c r="D42" s="5"/>
      <c r="E42" s="5"/>
      <c r="F42" s="5"/>
      <c r="G42" s="5"/>
    </row>
    <row r="43" spans="1:7" ht="15.75">
      <c r="B43" s="5"/>
      <c r="C43" s="5"/>
      <c r="D43" s="5"/>
      <c r="E43" s="5"/>
      <c r="F43" s="5"/>
      <c r="G43" s="5"/>
    </row>
    <row r="44" spans="1:7" ht="15.75">
      <c r="B44" s="5"/>
      <c r="C44" s="5"/>
      <c r="D44" s="5"/>
      <c r="E44" s="5"/>
      <c r="F44" s="5"/>
      <c r="G44" s="5"/>
    </row>
    <row r="45" spans="1:7" ht="15.75">
      <c r="B45" s="5"/>
      <c r="C45" s="5"/>
      <c r="D45" s="5"/>
      <c r="E45" s="5"/>
      <c r="F45" s="5"/>
      <c r="G45" s="5"/>
    </row>
    <row r="46" spans="1:7" ht="15.75">
      <c r="B46" s="5"/>
      <c r="C46" s="5"/>
      <c r="D46" s="5"/>
      <c r="E46" s="5"/>
      <c r="F46" s="5"/>
      <c r="G46" s="5"/>
    </row>
  </sheetData>
  <mergeCells count="1">
    <mergeCell ref="B5:F5"/>
  </mergeCells>
  <printOptions horizontalCentered="1"/>
  <pageMargins left="0.25" right="0.25" top="0.5" bottom="0.5" header="0.25" footer="0.25"/>
  <pageSetup scale="69" orientation="portrait" r:id="rId1"/>
  <headerFooter scaleWithDoc="0" alignWithMargins="0">
    <oddFooter>&amp;L&amp;A&amp;CPage 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866A-48B7-4D37-B0BE-CF93E2E9D084}">
  <sheetPr codeName="Sheet3"/>
  <dimension ref="A1:N199"/>
  <sheetViews>
    <sheetView view="pageLayout" topLeftCell="A46" zoomScaleNormal="80" workbookViewId="0">
      <selection activeCell="B12" sqref="B12"/>
    </sheetView>
  </sheetViews>
  <sheetFormatPr defaultColWidth="9.42578125" defaultRowHeight="15.75"/>
  <cols>
    <col min="1" max="1" width="5.42578125" style="22" customWidth="1"/>
    <col min="2" max="2" width="97.5703125" style="22" customWidth="1"/>
    <col min="3" max="3" width="10.42578125" style="22" customWidth="1"/>
    <col min="4" max="4" width="1.5703125" style="22" customWidth="1"/>
    <col min="5" max="5" width="21.5703125" style="22" customWidth="1"/>
    <col min="6" max="6" width="1.5703125" style="22" customWidth="1"/>
    <col min="7" max="7" width="23.7109375" style="22" customWidth="1"/>
    <col min="8" max="8" width="1.5703125" style="22" customWidth="1"/>
    <col min="9" max="9" width="14.5703125" style="22" customWidth="1"/>
    <col min="10" max="10" width="1.5703125" style="22" customWidth="1"/>
    <col min="11" max="11" width="60.85546875" style="22" customWidth="1"/>
    <col min="12" max="12" width="5.42578125" style="23" customWidth="1"/>
    <col min="13" max="13" width="22.42578125" style="22" customWidth="1"/>
    <col min="14" max="14" width="20.42578125" style="22" bestFit="1" customWidth="1"/>
    <col min="15" max="16384" width="9.42578125" style="22"/>
  </cols>
  <sheetData>
    <row r="1" spans="1:14">
      <c r="A1" s="318"/>
      <c r="M1" s="153"/>
    </row>
    <row r="2" spans="1:14">
      <c r="A2" s="23"/>
      <c r="B2" s="383" t="s">
        <v>125</v>
      </c>
      <c r="C2" s="387"/>
      <c r="D2" s="387"/>
      <c r="E2" s="387"/>
      <c r="F2" s="387"/>
      <c r="G2" s="387"/>
      <c r="H2" s="387"/>
      <c r="I2" s="387"/>
      <c r="J2" s="387"/>
      <c r="K2" s="387"/>
      <c r="L2"/>
    </row>
    <row r="3" spans="1:14">
      <c r="A3" s="23" t="s">
        <v>15</v>
      </c>
      <c r="B3" s="383" t="s">
        <v>126</v>
      </c>
      <c r="C3" s="387"/>
      <c r="D3" s="387"/>
      <c r="E3" s="387"/>
      <c r="F3" s="387"/>
      <c r="G3" s="387"/>
      <c r="H3" s="387"/>
      <c r="I3" s="387"/>
      <c r="J3" s="387"/>
      <c r="K3" s="387"/>
      <c r="L3"/>
    </row>
    <row r="4" spans="1:14" ht="17.25">
      <c r="A4" s="23"/>
      <c r="B4" s="383" t="s">
        <v>127</v>
      </c>
      <c r="C4" s="384"/>
      <c r="D4" s="384"/>
      <c r="E4" s="384"/>
      <c r="F4" s="384"/>
      <c r="G4" s="384"/>
      <c r="H4" s="384"/>
      <c r="I4" s="384"/>
      <c r="J4" s="384"/>
      <c r="K4" s="384"/>
      <c r="L4"/>
    </row>
    <row r="5" spans="1:14">
      <c r="A5" s="23"/>
      <c r="B5" s="388" t="s">
        <v>128</v>
      </c>
      <c r="C5" s="388"/>
      <c r="D5" s="388"/>
      <c r="E5" s="388"/>
      <c r="F5" s="388"/>
      <c r="G5" s="388"/>
      <c r="H5" s="388"/>
      <c r="I5" s="388"/>
      <c r="J5" s="388"/>
      <c r="K5" s="388"/>
      <c r="L5"/>
    </row>
    <row r="6" spans="1:14">
      <c r="A6" s="23"/>
      <c r="B6" s="389" t="s">
        <v>2</v>
      </c>
      <c r="C6" s="387"/>
      <c r="D6" s="387"/>
      <c r="E6" s="387"/>
      <c r="F6" s="387"/>
      <c r="G6" s="387"/>
      <c r="H6" s="387"/>
      <c r="I6" s="387"/>
      <c r="J6" s="387"/>
      <c r="K6" s="387"/>
      <c r="L6"/>
    </row>
    <row r="7" spans="1:14">
      <c r="A7" s="23"/>
      <c r="B7" s="32"/>
      <c r="C7" s="30"/>
      <c r="D7" s="30"/>
      <c r="E7" s="148" t="s">
        <v>242</v>
      </c>
      <c r="F7"/>
      <c r="G7" s="148" t="s">
        <v>243</v>
      </c>
      <c r="H7"/>
      <c r="I7" s="148" t="s">
        <v>244</v>
      </c>
      <c r="J7" s="30"/>
      <c r="K7" s="30"/>
      <c r="L7"/>
      <c r="M7" s="153"/>
    </row>
    <row r="8" spans="1:14" ht="31.5">
      <c r="A8" s="23" t="s">
        <v>3</v>
      </c>
      <c r="E8" s="288" t="s">
        <v>410</v>
      </c>
      <c r="G8" s="151" t="s">
        <v>424</v>
      </c>
      <c r="I8" s="149" t="s">
        <v>245</v>
      </c>
      <c r="K8" s="23"/>
      <c r="L8" s="23" t="s">
        <v>3</v>
      </c>
      <c r="M8" s="152"/>
    </row>
    <row r="9" spans="1:14" ht="15.75" customHeight="1">
      <c r="A9" s="23" t="s">
        <v>7</v>
      </c>
      <c r="B9" s="30" t="s">
        <v>15</v>
      </c>
      <c r="E9" s="289" t="s">
        <v>411</v>
      </c>
      <c r="G9" s="122" t="s">
        <v>5</v>
      </c>
      <c r="I9" s="150" t="s">
        <v>246</v>
      </c>
      <c r="K9" s="123" t="s">
        <v>6</v>
      </c>
      <c r="L9" s="23" t="s">
        <v>7</v>
      </c>
      <c r="M9" s="152"/>
    </row>
    <row r="10" spans="1:14">
      <c r="A10" s="34"/>
      <c r="B10" s="27" t="s">
        <v>16</v>
      </c>
      <c r="G10" s="35"/>
      <c r="K10" s="23"/>
      <c r="L10" s="34"/>
      <c r="M10" s="332"/>
    </row>
    <row r="11" spans="1:14">
      <c r="A11" s="23">
        <v>1</v>
      </c>
      <c r="B11" s="24" t="s">
        <v>17</v>
      </c>
      <c r="C11" s="36"/>
      <c r="D11" s="36"/>
      <c r="E11" s="253">
        <f>'Pg3 BK-1 TO5 C3_Revised'!E11</f>
        <v>82582.833180000001</v>
      </c>
      <c r="F11" s="36"/>
      <c r="G11" s="253">
        <f>'Pg4 BK-1 TO5 C3_As Filed'!E12</f>
        <v>82582.833180000001</v>
      </c>
      <c r="H11" s="21"/>
      <c r="I11" s="266">
        <f>E11-G11</f>
        <v>0</v>
      </c>
      <c r="J11" s="21"/>
      <c r="K11" s="23" t="s">
        <v>218</v>
      </c>
      <c r="L11" s="23">
        <v>1</v>
      </c>
      <c r="M11" s="37"/>
    </row>
    <row r="12" spans="1:14">
      <c r="A12" s="23">
        <v>2</v>
      </c>
      <c r="B12" s="24" t="s">
        <v>15</v>
      </c>
      <c r="C12" s="36"/>
      <c r="D12" s="36"/>
      <c r="E12" s="38" t="s">
        <v>15</v>
      </c>
      <c r="F12" s="36"/>
      <c r="G12" s="38" t="s">
        <v>15</v>
      </c>
      <c r="I12" s="245"/>
      <c r="K12" s="23"/>
      <c r="L12" s="23">
        <v>2</v>
      </c>
      <c r="M12" s="37"/>
    </row>
    <row r="13" spans="1:14">
      <c r="A13" s="23">
        <v>3</v>
      </c>
      <c r="B13" s="24" t="s">
        <v>19</v>
      </c>
      <c r="C13" s="36"/>
      <c r="D13" s="36"/>
      <c r="E13" s="254">
        <f>'Pg3 BK-1 TO5 C3_Revised'!E13</f>
        <v>71004.783585038749</v>
      </c>
      <c r="F13" s="36"/>
      <c r="G13" s="254">
        <f>'Pg4 BK-1 TO5 C3_As Filed'!E14</f>
        <v>71004.783585038749</v>
      </c>
      <c r="H13" s="21"/>
      <c r="I13" s="295">
        <f>E13-G13</f>
        <v>0</v>
      </c>
      <c r="J13" s="21"/>
      <c r="K13" s="23" t="s">
        <v>219</v>
      </c>
      <c r="L13" s="23">
        <v>3</v>
      </c>
      <c r="M13" s="37"/>
    </row>
    <row r="14" spans="1:14">
      <c r="A14" s="23">
        <v>4</v>
      </c>
      <c r="B14" s="24"/>
      <c r="C14" s="36"/>
      <c r="D14" s="36"/>
      <c r="E14" s="38"/>
      <c r="F14" s="36"/>
      <c r="G14" s="38"/>
      <c r="H14" s="30"/>
      <c r="I14" s="245"/>
      <c r="J14" s="30"/>
      <c r="K14" s="23"/>
      <c r="L14" s="23">
        <v>4</v>
      </c>
      <c r="N14" s="39"/>
    </row>
    <row r="15" spans="1:14">
      <c r="A15" s="23">
        <v>5</v>
      </c>
      <c r="B15" s="24" t="s">
        <v>20</v>
      </c>
      <c r="C15" s="36"/>
      <c r="D15" s="36"/>
      <c r="E15" s="124">
        <f>'Pg3 BK-1 TO5 C3_Revised'!E15</f>
        <v>0</v>
      </c>
      <c r="F15" s="36"/>
      <c r="G15" s="124">
        <f>'Pg4 BK-1 TO5 C3_As Filed'!E16</f>
        <v>0</v>
      </c>
      <c r="I15" s="275">
        <f>E15-G15</f>
        <v>0</v>
      </c>
      <c r="K15" s="23" t="s">
        <v>129</v>
      </c>
      <c r="L15" s="23">
        <v>5</v>
      </c>
      <c r="N15" s="39"/>
    </row>
    <row r="16" spans="1:14">
      <c r="A16" s="23">
        <v>6</v>
      </c>
      <c r="B16" s="24" t="s">
        <v>21</v>
      </c>
      <c r="C16" s="36"/>
      <c r="D16" s="36"/>
      <c r="E16" s="48">
        <f>SUM(E11:E15)</f>
        <v>153587.61676503875</v>
      </c>
      <c r="F16" s="36"/>
      <c r="G16" s="48">
        <f>SUM(G11:G15)</f>
        <v>153587.61676503875</v>
      </c>
      <c r="H16" s="21"/>
      <c r="I16" s="296">
        <f>I11+I13+I15</f>
        <v>0</v>
      </c>
      <c r="J16" s="21"/>
      <c r="K16" s="23" t="s">
        <v>22</v>
      </c>
      <c r="L16" s="23">
        <v>6</v>
      </c>
      <c r="M16" s="40"/>
      <c r="N16" s="39"/>
    </row>
    <row r="17" spans="1:13">
      <c r="A17" s="23">
        <v>7</v>
      </c>
      <c r="E17" s="41"/>
      <c r="G17" s="41"/>
      <c r="I17" s="245"/>
      <c r="K17" s="23"/>
      <c r="L17" s="23">
        <v>7</v>
      </c>
    </row>
    <row r="18" spans="1:13">
      <c r="A18" s="23">
        <v>8</v>
      </c>
      <c r="B18" s="22" t="s">
        <v>23</v>
      </c>
      <c r="C18" s="36"/>
      <c r="D18" s="36"/>
      <c r="E18" s="255">
        <f>'Pg3 BK-1 TO5 C3_Revised'!E18</f>
        <v>192771.97002441203</v>
      </c>
      <c r="F18" s="36"/>
      <c r="G18" s="255">
        <f>'Pg4 BK-1 TO5 C3_As Filed'!E19</f>
        <v>192771.97002441203</v>
      </c>
      <c r="H18" s="21"/>
      <c r="I18" s="295">
        <f>E18-G18</f>
        <v>0</v>
      </c>
      <c r="J18" s="21"/>
      <c r="K18" s="23" t="s">
        <v>220</v>
      </c>
      <c r="L18" s="23">
        <v>8</v>
      </c>
    </row>
    <row r="19" spans="1:13">
      <c r="A19" s="23">
        <v>9</v>
      </c>
      <c r="E19" s="43"/>
      <c r="G19" s="43" t="s">
        <v>15</v>
      </c>
      <c r="I19" s="245"/>
      <c r="K19" s="23"/>
      <c r="L19" s="23">
        <v>9</v>
      </c>
    </row>
    <row r="20" spans="1:13" ht="18.75">
      <c r="A20" s="23">
        <v>10</v>
      </c>
      <c r="B20" s="22" t="s">
        <v>425</v>
      </c>
      <c r="E20" s="44">
        <f>'Pg3 BK-1 TO5 C3_Revised'!E20</f>
        <v>0</v>
      </c>
      <c r="G20" s="44">
        <f>'Pg4 BK-1 TO5 C3_As Filed'!E21</f>
        <v>0</v>
      </c>
      <c r="I20" s="295">
        <f>E20-G20</f>
        <v>0</v>
      </c>
      <c r="K20" s="23" t="s">
        <v>130</v>
      </c>
      <c r="L20" s="23">
        <v>10</v>
      </c>
      <c r="M20" s="37"/>
    </row>
    <row r="21" spans="1:13">
      <c r="A21" s="23">
        <v>11</v>
      </c>
      <c r="E21" s="43"/>
      <c r="G21" s="43"/>
      <c r="I21" s="245"/>
      <c r="K21" s="23"/>
      <c r="L21" s="23">
        <v>11</v>
      </c>
    </row>
    <row r="22" spans="1:13">
      <c r="A22" s="23">
        <v>12</v>
      </c>
      <c r="B22" s="22" t="s">
        <v>25</v>
      </c>
      <c r="C22" s="36"/>
      <c r="D22" s="36"/>
      <c r="E22" s="254">
        <f>'Pg3 BK-1 TO5 C3_Revised'!E22</f>
        <v>50503</v>
      </c>
      <c r="F22" s="36"/>
      <c r="G22" s="254">
        <f>'Pg4 BK-1 TO5 C3_As Filed'!E23</f>
        <v>50503</v>
      </c>
      <c r="H22" s="21"/>
      <c r="I22" s="295">
        <f>E22-G22</f>
        <v>0</v>
      </c>
      <c r="J22" s="21"/>
      <c r="K22" s="23" t="s">
        <v>221</v>
      </c>
      <c r="L22" s="23">
        <v>12</v>
      </c>
      <c r="M22" s="37"/>
    </row>
    <row r="23" spans="1:13">
      <c r="A23" s="23">
        <v>13</v>
      </c>
      <c r="B23" s="24"/>
      <c r="C23" s="36"/>
      <c r="D23" s="36"/>
      <c r="E23" s="45"/>
      <c r="F23" s="36"/>
      <c r="G23" s="45"/>
      <c r="I23" s="245"/>
      <c r="K23" s="23"/>
      <c r="L23" s="23">
        <v>13</v>
      </c>
    </row>
    <row r="24" spans="1:13">
      <c r="A24" s="23">
        <v>14</v>
      </c>
      <c r="B24" s="22" t="s">
        <v>26</v>
      </c>
      <c r="C24" s="36"/>
      <c r="D24" s="36"/>
      <c r="E24" s="125">
        <f>'Pg3 BK-1 TO5 C3_Revised'!E24</f>
        <v>2528.6095301464243</v>
      </c>
      <c r="F24" s="36"/>
      <c r="G24" s="125">
        <f>'Pg4 BK-1 TO5 C3_As Filed'!E25</f>
        <v>2528.6095301464243</v>
      </c>
      <c r="H24" s="30"/>
      <c r="I24" s="275">
        <f>E24-G24</f>
        <v>0</v>
      </c>
      <c r="J24" s="30"/>
      <c r="K24" s="23" t="s">
        <v>131</v>
      </c>
      <c r="L24" s="23">
        <v>14</v>
      </c>
      <c r="M24" s="37"/>
    </row>
    <row r="25" spans="1:13">
      <c r="A25" s="23">
        <v>15</v>
      </c>
      <c r="B25" s="24" t="s">
        <v>27</v>
      </c>
      <c r="C25" s="36"/>
      <c r="D25" s="36"/>
      <c r="E25" s="57">
        <f>SUM(E16:E24)</f>
        <v>399391.19631959719</v>
      </c>
      <c r="F25" s="36"/>
      <c r="G25" s="57">
        <f>SUM(G16:G24)</f>
        <v>399391.19631959719</v>
      </c>
      <c r="H25" s="21"/>
      <c r="I25" s="297">
        <f>SUM(I16:I24)</f>
        <v>0</v>
      </c>
      <c r="J25" s="21"/>
      <c r="K25" s="23" t="s">
        <v>28</v>
      </c>
      <c r="L25" s="23">
        <v>15</v>
      </c>
    </row>
    <row r="26" spans="1:13">
      <c r="A26" s="23">
        <v>16</v>
      </c>
      <c r="B26" s="24"/>
      <c r="C26" s="36"/>
      <c r="D26" s="36"/>
      <c r="E26" s="46"/>
      <c r="F26" s="36"/>
      <c r="G26" s="46"/>
      <c r="I26" s="245"/>
      <c r="K26" s="23"/>
      <c r="L26" s="23">
        <v>16</v>
      </c>
    </row>
    <row r="27" spans="1:13" ht="18.75">
      <c r="A27" s="23">
        <v>17</v>
      </c>
      <c r="B27" s="24" t="s">
        <v>53</v>
      </c>
      <c r="C27" s="36"/>
      <c r="D27" s="36"/>
      <c r="E27" s="47">
        <f>'Pg3 BK-1 TO5 C3_Revised'!E27</f>
        <v>9.8913849237607099E-2</v>
      </c>
      <c r="F27" s="36"/>
      <c r="G27" s="47">
        <f>'Pg4 BK-1 TO5 C3_As Filed'!E28</f>
        <v>9.8913849237607099E-2</v>
      </c>
      <c r="H27" s="21"/>
      <c r="I27" s="248">
        <f>E27-G27</f>
        <v>0</v>
      </c>
      <c r="J27" s="21"/>
      <c r="K27" s="23" t="s">
        <v>222</v>
      </c>
      <c r="L27" s="23">
        <v>17</v>
      </c>
    </row>
    <row r="28" spans="1:13">
      <c r="A28" s="23">
        <v>18</v>
      </c>
      <c r="B28" s="24" t="s">
        <v>29</v>
      </c>
      <c r="C28" s="36"/>
      <c r="D28" s="36"/>
      <c r="E28" s="126">
        <f>E139</f>
        <v>4330162.2067869259</v>
      </c>
      <c r="F28" s="36"/>
      <c r="G28" s="126">
        <f>G139</f>
        <v>4330162.2067869259</v>
      </c>
      <c r="H28" s="21"/>
      <c r="I28" s="298">
        <f>E28-G28</f>
        <v>0</v>
      </c>
      <c r="J28" s="21"/>
      <c r="K28" s="23" t="s">
        <v>132</v>
      </c>
      <c r="L28" s="23">
        <v>18</v>
      </c>
    </row>
    <row r="29" spans="1:13">
      <c r="A29" s="23">
        <v>19</v>
      </c>
      <c r="B29" s="22" t="s">
        <v>133</v>
      </c>
      <c r="C29" s="36"/>
      <c r="D29" s="36"/>
      <c r="E29" s="256">
        <f>E27*E28</f>
        <v>428313.01169650606</v>
      </c>
      <c r="F29" s="36"/>
      <c r="G29" s="256">
        <f>G27*G28</f>
        <v>428313.01169650606</v>
      </c>
      <c r="H29" s="21"/>
      <c r="I29" s="299">
        <f>E29-G29</f>
        <v>0</v>
      </c>
      <c r="J29" s="21"/>
      <c r="K29" s="23" t="s">
        <v>30</v>
      </c>
      <c r="L29" s="23">
        <v>19</v>
      </c>
    </row>
    <row r="30" spans="1:13">
      <c r="A30" s="23">
        <v>20</v>
      </c>
      <c r="C30" s="36"/>
      <c r="D30" s="36"/>
      <c r="E30" s="46"/>
      <c r="F30" s="36"/>
      <c r="G30" s="46"/>
      <c r="I30" s="249"/>
      <c r="K30" s="23"/>
      <c r="L30" s="23">
        <v>20</v>
      </c>
    </row>
    <row r="31" spans="1:13" ht="18.75">
      <c r="A31" s="23">
        <v>21</v>
      </c>
      <c r="B31" s="24" t="s">
        <v>31</v>
      </c>
      <c r="C31" s="36"/>
      <c r="D31" s="36"/>
      <c r="E31" s="335">
        <f>'Pg3 BK-1 TO5 C3_Revised'!E31</f>
        <v>0</v>
      </c>
      <c r="F31" s="336" t="s">
        <v>18</v>
      </c>
      <c r="G31" s="333">
        <f>'Pg4 BK-1 TO5 C3_As Filed'!E32</f>
        <v>4.0346960281741739E-3</v>
      </c>
      <c r="H31" s="30"/>
      <c r="I31" s="293">
        <f>E31-G31</f>
        <v>-4.0346960281741739E-3</v>
      </c>
      <c r="J31" s="30"/>
      <c r="K31" s="23" t="s">
        <v>436</v>
      </c>
      <c r="L31" s="23">
        <v>21</v>
      </c>
      <c r="M31" s="37"/>
    </row>
    <row r="32" spans="1:13">
      <c r="A32" s="23">
        <v>22</v>
      </c>
      <c r="B32" s="24" t="s">
        <v>29</v>
      </c>
      <c r="C32" s="36"/>
      <c r="D32" s="36"/>
      <c r="E32" s="334">
        <f>E139-E122</f>
        <v>4330162.2067869259</v>
      </c>
      <c r="F32" s="36"/>
      <c r="G32" s="334">
        <f>G139-G122</f>
        <v>4330162.2067869259</v>
      </c>
      <c r="H32" s="21"/>
      <c r="I32" s="300">
        <f>E32-G32</f>
        <v>0</v>
      </c>
      <c r="J32" s="21"/>
      <c r="K32" s="23" t="s">
        <v>134</v>
      </c>
      <c r="L32" s="23">
        <v>22</v>
      </c>
    </row>
    <row r="33" spans="1:13">
      <c r="A33" s="23">
        <v>23</v>
      </c>
      <c r="B33" s="22" t="s">
        <v>32</v>
      </c>
      <c r="E33" s="337">
        <f>E31*E32</f>
        <v>0</v>
      </c>
      <c r="F33" s="336" t="s">
        <v>18</v>
      </c>
      <c r="G33" s="256">
        <f>G31*G32</f>
        <v>17470.888257073126</v>
      </c>
      <c r="H33" s="30"/>
      <c r="I33" s="250">
        <f>E33-G33</f>
        <v>-17470.888257073126</v>
      </c>
      <c r="J33" s="30"/>
      <c r="K33" s="23" t="s">
        <v>33</v>
      </c>
      <c r="L33" s="23">
        <v>23</v>
      </c>
    </row>
    <row r="34" spans="1:13">
      <c r="A34" s="23">
        <v>24</v>
      </c>
      <c r="E34" s="48"/>
      <c r="G34" s="48"/>
      <c r="I34" s="250"/>
      <c r="K34" s="23"/>
      <c r="L34" s="23">
        <v>24</v>
      </c>
    </row>
    <row r="35" spans="1:13">
      <c r="A35" s="23">
        <v>25</v>
      </c>
      <c r="B35" s="22" t="s">
        <v>34</v>
      </c>
      <c r="E35" s="49">
        <f>'Pg3 BK-1 TO5 C3_Revised'!E35</f>
        <v>1346.7699665379248</v>
      </c>
      <c r="G35" s="49">
        <f>'Pg4 BK-1 TO5 C3_As Filed'!E36</f>
        <v>1346.7699665379248</v>
      </c>
      <c r="I35" s="251">
        <f t="shared" ref="I35:I38" si="0">E35-G35</f>
        <v>0</v>
      </c>
      <c r="K35" s="23" t="s">
        <v>135</v>
      </c>
      <c r="L35" s="23">
        <v>25</v>
      </c>
      <c r="M35" s="37"/>
    </row>
    <row r="36" spans="1:13">
      <c r="A36" s="23">
        <v>26</v>
      </c>
      <c r="B36" s="22" t="s">
        <v>35</v>
      </c>
      <c r="E36" s="50">
        <f>'Pg3 BK-1 TO5 C3_Revised'!E36</f>
        <v>-5601.2001300000002</v>
      </c>
      <c r="G36" s="50">
        <f>'Pg4 BK-1 TO5 C3_As Filed'!E37</f>
        <v>-5601.2001300000002</v>
      </c>
      <c r="H36" s="30"/>
      <c r="I36" s="246">
        <f t="shared" si="0"/>
        <v>0</v>
      </c>
      <c r="J36" s="30"/>
      <c r="K36" s="23" t="s">
        <v>136</v>
      </c>
      <c r="L36" s="23">
        <v>26</v>
      </c>
      <c r="M36" s="37"/>
    </row>
    <row r="37" spans="1:13">
      <c r="A37" s="23">
        <v>27</v>
      </c>
      <c r="B37" s="22" t="s">
        <v>36</v>
      </c>
      <c r="E37" s="51">
        <f>'Pg3 BK-1 TO5 C3_Revised'!E37</f>
        <v>0</v>
      </c>
      <c r="G37" s="51">
        <f>'Pg4 BK-1 TO5 C3_As Filed'!E38</f>
        <v>0</v>
      </c>
      <c r="I37" s="246">
        <f t="shared" si="0"/>
        <v>0</v>
      </c>
      <c r="K37" s="23" t="s">
        <v>137</v>
      </c>
      <c r="L37" s="23">
        <v>27</v>
      </c>
    </row>
    <row r="38" spans="1:13">
      <c r="A38" s="23">
        <v>28</v>
      </c>
      <c r="B38" s="25" t="s">
        <v>37</v>
      </c>
      <c r="E38" s="107">
        <f>'Pg3 BK-1 TO5 C3_Revised'!E38</f>
        <v>0</v>
      </c>
      <c r="G38" s="107">
        <f>'Pg4 BK-1 TO5 C3_As Filed'!E39</f>
        <v>0</v>
      </c>
      <c r="I38" s="247">
        <f t="shared" si="0"/>
        <v>0</v>
      </c>
      <c r="K38" s="23" t="s">
        <v>138</v>
      </c>
      <c r="L38" s="23">
        <v>28</v>
      </c>
      <c r="M38" s="37"/>
    </row>
    <row r="39" spans="1:13">
      <c r="A39" s="23">
        <v>29</v>
      </c>
      <c r="E39" s="43"/>
      <c r="G39" s="43" t="s">
        <v>15</v>
      </c>
      <c r="I39" s="245"/>
      <c r="K39" s="23"/>
      <c r="L39" s="23">
        <v>29</v>
      </c>
      <c r="M39" s="37"/>
    </row>
    <row r="40" spans="1:13" ht="19.5" thickBot="1">
      <c r="A40" s="23">
        <v>30</v>
      </c>
      <c r="B40" s="22" t="s">
        <v>38</v>
      </c>
      <c r="C40" s="36"/>
      <c r="D40" s="36"/>
      <c r="E40" s="339">
        <f>E25+E29+E33+SUM(E35:E38)</f>
        <v>823449.77785264119</v>
      </c>
      <c r="F40" s="336" t="s">
        <v>18</v>
      </c>
      <c r="G40" s="129">
        <f>G25+G29+G33+SUM(G35:G38)</f>
        <v>840920.66610971431</v>
      </c>
      <c r="H40" s="21"/>
      <c r="I40" s="252">
        <f>E40-G40</f>
        <v>-17470.888257073122</v>
      </c>
      <c r="J40" s="21"/>
      <c r="K40" s="23" t="s">
        <v>39</v>
      </c>
      <c r="L40" s="23">
        <v>30</v>
      </c>
      <c r="M40" s="37"/>
    </row>
    <row r="41" spans="1:13" ht="16.5" thickTop="1">
      <c r="A41" s="23"/>
      <c r="C41" s="36"/>
      <c r="D41" s="36"/>
      <c r="E41" s="338"/>
      <c r="F41" s="36"/>
      <c r="G41" s="63"/>
      <c r="H41" s="21"/>
      <c r="I41" s="21"/>
      <c r="J41" s="21"/>
      <c r="K41" s="23"/>
      <c r="M41" s="37"/>
    </row>
    <row r="42" spans="1:13">
      <c r="A42" s="34"/>
      <c r="C42" s="36"/>
      <c r="D42" s="36"/>
      <c r="E42" s="36"/>
      <c r="F42" s="36"/>
      <c r="G42" s="52"/>
      <c r="H42" s="30"/>
      <c r="I42" s="30"/>
      <c r="J42" s="30"/>
      <c r="K42" s="34"/>
      <c r="L42" s="34"/>
      <c r="M42" s="37"/>
    </row>
    <row r="43" spans="1:13">
      <c r="A43" s="336" t="s">
        <v>18</v>
      </c>
      <c r="B43" s="340" t="s">
        <v>412</v>
      </c>
      <c r="C43" s="338"/>
      <c r="D43" s="338"/>
      <c r="E43" s="338"/>
      <c r="F43" s="338"/>
      <c r="G43" s="341"/>
      <c r="H43" s="342"/>
      <c r="I43" s="342"/>
      <c r="J43" s="30"/>
      <c r="K43" s="34"/>
      <c r="L43" s="34"/>
      <c r="M43" s="37"/>
    </row>
    <row r="44" spans="1:13" ht="18.75">
      <c r="A44" s="26">
        <v>1</v>
      </c>
      <c r="B44" s="22" t="s">
        <v>435</v>
      </c>
      <c r="C44" s="36"/>
      <c r="D44" s="36"/>
      <c r="E44" s="36"/>
      <c r="F44" s="36"/>
      <c r="G44" s="52"/>
      <c r="H44" s="30"/>
      <c r="I44" s="30"/>
      <c r="J44" s="30"/>
      <c r="K44" s="34"/>
      <c r="L44" s="34"/>
      <c r="M44" s="37"/>
    </row>
    <row r="45" spans="1:13" ht="18.75">
      <c r="A45" s="26">
        <v>2</v>
      </c>
      <c r="B45" s="22" t="s">
        <v>40</v>
      </c>
      <c r="C45" s="36"/>
      <c r="D45" s="36"/>
      <c r="E45" s="36"/>
      <c r="F45" s="36"/>
      <c r="G45" s="52"/>
      <c r="H45" s="30"/>
      <c r="I45" s="30"/>
      <c r="J45" s="30"/>
      <c r="K45" s="34"/>
      <c r="L45" s="34"/>
      <c r="M45" s="37"/>
    </row>
    <row r="46" spans="1:13">
      <c r="A46" s="34"/>
      <c r="C46" s="36"/>
      <c r="D46" s="36"/>
      <c r="E46" s="36"/>
      <c r="F46" s="36"/>
      <c r="G46" s="52"/>
      <c r="H46" s="30"/>
      <c r="I46" s="30"/>
      <c r="J46" s="30"/>
      <c r="K46" s="31"/>
      <c r="L46" s="34"/>
      <c r="M46" s="37"/>
    </row>
    <row r="47" spans="1:13">
      <c r="A47" s="34"/>
      <c r="B47" s="383" t="s">
        <v>125</v>
      </c>
      <c r="C47" s="387"/>
      <c r="D47" s="387"/>
      <c r="E47" s="387"/>
      <c r="F47" s="387"/>
      <c r="G47" s="387"/>
      <c r="H47" s="387"/>
      <c r="I47" s="387"/>
      <c r="J47" s="387"/>
      <c r="K47" s="387"/>
      <c r="L47" s="34"/>
      <c r="M47" s="37"/>
    </row>
    <row r="48" spans="1:13">
      <c r="A48" s="34"/>
      <c r="B48" s="383" t="s">
        <v>126</v>
      </c>
      <c r="C48" s="387"/>
      <c r="D48" s="387"/>
      <c r="E48" s="387"/>
      <c r="F48" s="387"/>
      <c r="G48" s="387"/>
      <c r="H48" s="387"/>
      <c r="I48" s="387"/>
      <c r="J48" s="387"/>
      <c r="K48" s="387"/>
      <c r="L48" s="34"/>
      <c r="M48" s="37"/>
    </row>
    <row r="49" spans="1:13" ht="17.25">
      <c r="A49" s="34"/>
      <c r="B49" s="383" t="s">
        <v>127</v>
      </c>
      <c r="C49" s="384"/>
      <c r="D49" s="384"/>
      <c r="E49" s="384"/>
      <c r="F49" s="384"/>
      <c r="G49" s="384"/>
      <c r="H49" s="384"/>
      <c r="I49" s="384"/>
      <c r="J49" s="384"/>
      <c r="K49" s="384"/>
      <c r="L49" s="34"/>
      <c r="M49" s="37"/>
    </row>
    <row r="50" spans="1:13">
      <c r="A50" s="34"/>
      <c r="B50" s="385" t="s">
        <v>128</v>
      </c>
      <c r="C50" s="386"/>
      <c r="D50" s="386"/>
      <c r="E50" s="386"/>
      <c r="F50" s="386"/>
      <c r="G50" s="386"/>
      <c r="H50" s="386"/>
      <c r="I50" s="386"/>
      <c r="J50" s="386"/>
      <c r="K50" s="386"/>
      <c r="L50" s="34"/>
      <c r="M50" s="37"/>
    </row>
    <row r="51" spans="1:13">
      <c r="A51" s="34"/>
      <c r="B51" s="389" t="s">
        <v>2</v>
      </c>
      <c r="C51" s="387"/>
      <c r="D51" s="387"/>
      <c r="E51" s="387"/>
      <c r="F51" s="387"/>
      <c r="G51" s="387"/>
      <c r="H51" s="387"/>
      <c r="I51" s="387"/>
      <c r="J51" s="387"/>
      <c r="K51" s="387"/>
      <c r="L51" s="34"/>
      <c r="M51" s="37"/>
    </row>
    <row r="52" spans="1:13">
      <c r="A52" s="34"/>
      <c r="C52" s="36"/>
      <c r="D52" s="36"/>
      <c r="E52" s="148" t="s">
        <v>242</v>
      </c>
      <c r="F52"/>
      <c r="G52" s="148" t="s">
        <v>243</v>
      </c>
      <c r="H52"/>
      <c r="I52" s="148" t="s">
        <v>244</v>
      </c>
      <c r="J52" s="30"/>
      <c r="K52" s="34"/>
      <c r="L52" s="34"/>
      <c r="M52" s="37"/>
    </row>
    <row r="53" spans="1:13" ht="31.5">
      <c r="A53" s="23" t="s">
        <v>3</v>
      </c>
      <c r="E53" s="288" t="str">
        <f>E8</f>
        <v>Revised TO5 Cycle 3</v>
      </c>
      <c r="G53" s="151" t="s">
        <v>424</v>
      </c>
      <c r="I53" s="149" t="s">
        <v>245</v>
      </c>
      <c r="K53" s="23"/>
      <c r="L53" s="23" t="s">
        <v>3</v>
      </c>
      <c r="M53" s="37"/>
    </row>
    <row r="54" spans="1:13">
      <c r="A54" s="23" t="s">
        <v>7</v>
      </c>
      <c r="B54" s="30" t="s">
        <v>15</v>
      </c>
      <c r="E54" s="289" t="str">
        <f>E9</f>
        <v xml:space="preserve">Amounts  </v>
      </c>
      <c r="G54" s="122" t="s">
        <v>5</v>
      </c>
      <c r="I54" s="150" t="s">
        <v>246</v>
      </c>
      <c r="K54" s="123" t="s">
        <v>6</v>
      </c>
      <c r="L54" s="23" t="s">
        <v>7</v>
      </c>
      <c r="M54" s="37"/>
    </row>
    <row r="55" spans="1:13" ht="18.75">
      <c r="A55" s="34"/>
      <c r="B55" s="27" t="s">
        <v>426</v>
      </c>
      <c r="G55" s="23"/>
      <c r="K55" s="23"/>
      <c r="L55" s="34"/>
      <c r="M55" s="37"/>
    </row>
    <row r="56" spans="1:13">
      <c r="A56" s="23">
        <v>1</v>
      </c>
      <c r="B56" s="24" t="s">
        <v>42</v>
      </c>
      <c r="C56" s="36"/>
      <c r="D56" s="36"/>
      <c r="E56" s="53">
        <f>'Pg3 BK-1 TO5 C3_Revised'!E56</f>
        <v>0</v>
      </c>
      <c r="F56" s="36"/>
      <c r="G56" s="53">
        <f>'Pg4 BK-1 TO5 C3_As Filed'!E57</f>
        <v>0</v>
      </c>
      <c r="I56" s="258">
        <f>E56-G56</f>
        <v>0</v>
      </c>
      <c r="K56" s="23" t="s">
        <v>139</v>
      </c>
      <c r="L56" s="23">
        <v>1</v>
      </c>
      <c r="M56" s="37"/>
    </row>
    <row r="57" spans="1:13">
      <c r="A57" s="23">
        <v>2</v>
      </c>
      <c r="B57" s="24"/>
      <c r="C57" s="36"/>
      <c r="D57" s="36"/>
      <c r="E57" s="54"/>
      <c r="F57" s="36"/>
      <c r="G57" s="54"/>
      <c r="I57" s="245"/>
      <c r="K57" s="23"/>
      <c r="L57" s="23">
        <v>2</v>
      </c>
    </row>
    <row r="58" spans="1:13" ht="18.75">
      <c r="A58" s="23">
        <v>3</v>
      </c>
      <c r="B58" s="24" t="s">
        <v>43</v>
      </c>
      <c r="C58" s="36"/>
      <c r="D58" s="36"/>
      <c r="E58" s="47">
        <f>'Pg3 BK-1 TO5 C3_Revised'!E58</f>
        <v>1.7918893594493838E-2</v>
      </c>
      <c r="F58" s="36"/>
      <c r="G58" s="47">
        <f>'Pg4 BK-1 TO5 C3_As Filed'!E59</f>
        <v>1.7918893594493838E-2</v>
      </c>
      <c r="H58" s="55"/>
      <c r="I58" s="259">
        <f>E58-G58</f>
        <v>0</v>
      </c>
      <c r="J58" s="55"/>
      <c r="K58" s="23" t="s">
        <v>223</v>
      </c>
      <c r="L58" s="23">
        <v>3</v>
      </c>
    </row>
    <row r="59" spans="1:13">
      <c r="A59" s="23">
        <v>4</v>
      </c>
      <c r="B59" s="22" t="s">
        <v>44</v>
      </c>
      <c r="C59" s="36"/>
      <c r="D59" s="36"/>
      <c r="E59" s="126">
        <f>E144</f>
        <v>0</v>
      </c>
      <c r="F59" s="36"/>
      <c r="G59" s="126">
        <f>'Pg4 BK-1 TO5 C3_As Filed'!E60</f>
        <v>0</v>
      </c>
      <c r="I59" s="260">
        <f>E59-G59</f>
        <v>0</v>
      </c>
      <c r="K59" s="23" t="s">
        <v>140</v>
      </c>
      <c r="L59" s="23">
        <v>4</v>
      </c>
    </row>
    <row r="60" spans="1:13">
      <c r="A60" s="23">
        <v>5</v>
      </c>
      <c r="B60" s="22" t="s">
        <v>45</v>
      </c>
      <c r="E60" s="137">
        <v>0</v>
      </c>
      <c r="G60" s="137">
        <v>0</v>
      </c>
      <c r="I60" s="258">
        <f>E60-G60</f>
        <v>0</v>
      </c>
      <c r="K60" s="23" t="s">
        <v>46</v>
      </c>
      <c r="L60" s="23">
        <v>5</v>
      </c>
    </row>
    <row r="61" spans="1:13">
      <c r="A61" s="23">
        <v>6</v>
      </c>
      <c r="E61" s="56"/>
      <c r="G61" s="56"/>
      <c r="I61" s="245"/>
      <c r="K61" s="23"/>
      <c r="L61" s="23">
        <v>6</v>
      </c>
    </row>
    <row r="62" spans="1:13" ht="18.75">
      <c r="A62" s="23">
        <v>7</v>
      </c>
      <c r="B62" s="24" t="s">
        <v>31</v>
      </c>
      <c r="E62" s="47">
        <f>'Pg3 BK-1 TO5 C3_Revised'!E62</f>
        <v>0</v>
      </c>
      <c r="G62" s="47">
        <f>'Pg4 BK-1 TO5 C3_As Filed'!E63</f>
        <v>0</v>
      </c>
      <c r="I62" s="259">
        <f>E62-G62</f>
        <v>0</v>
      </c>
      <c r="K62" s="23" t="s">
        <v>224</v>
      </c>
      <c r="L62" s="23">
        <v>7</v>
      </c>
    </row>
    <row r="63" spans="1:13">
      <c r="A63" s="23">
        <v>8</v>
      </c>
      <c r="B63" s="22" t="s">
        <v>44</v>
      </c>
      <c r="E63" s="126">
        <f>E144</f>
        <v>0</v>
      </c>
      <c r="G63" s="126">
        <f>G144</f>
        <v>0</v>
      </c>
      <c r="I63" s="260">
        <f>E63-G63</f>
        <v>0</v>
      </c>
      <c r="K63" s="23" t="s">
        <v>140</v>
      </c>
      <c r="L63" s="23">
        <v>8</v>
      </c>
    </row>
    <row r="64" spans="1:13">
      <c r="A64" s="23">
        <v>9</v>
      </c>
      <c r="B64" s="22" t="s">
        <v>32</v>
      </c>
      <c r="E64" s="137">
        <v>0</v>
      </c>
      <c r="G64" s="137">
        <v>0</v>
      </c>
      <c r="I64" s="258">
        <f>E64-G64</f>
        <v>0</v>
      </c>
      <c r="K64" s="23" t="s">
        <v>47</v>
      </c>
      <c r="L64" s="23">
        <v>9</v>
      </c>
    </row>
    <row r="65" spans="1:13">
      <c r="A65" s="23">
        <v>10</v>
      </c>
      <c r="E65" s="56"/>
      <c r="G65" s="56"/>
      <c r="I65" s="245"/>
      <c r="K65" s="23"/>
      <c r="L65" s="23">
        <v>10</v>
      </c>
    </row>
    <row r="66" spans="1:13" ht="16.5" thickBot="1">
      <c r="A66" s="23">
        <v>11</v>
      </c>
      <c r="B66" s="22" t="s">
        <v>48</v>
      </c>
      <c r="E66" s="127">
        <v>0</v>
      </c>
      <c r="G66" s="127">
        <v>0</v>
      </c>
      <c r="I66" s="261">
        <f>E66-G66</f>
        <v>0</v>
      </c>
      <c r="K66" s="23" t="s">
        <v>49</v>
      </c>
      <c r="L66" s="23">
        <v>11</v>
      </c>
    </row>
    <row r="67" spans="1:13" ht="16.5" thickTop="1">
      <c r="A67" s="23">
        <v>12</v>
      </c>
      <c r="E67" s="57"/>
      <c r="G67" s="57"/>
      <c r="I67" s="245"/>
      <c r="K67" s="23"/>
      <c r="L67" s="23">
        <v>12</v>
      </c>
    </row>
    <row r="68" spans="1:13" ht="18.75">
      <c r="A68" s="23">
        <v>13</v>
      </c>
      <c r="B68" s="28" t="s">
        <v>427</v>
      </c>
      <c r="E68" s="57"/>
      <c r="G68" s="57"/>
      <c r="I68" s="245"/>
      <c r="K68" s="23"/>
      <c r="L68" s="23">
        <v>13</v>
      </c>
    </row>
    <row r="69" spans="1:13">
      <c r="A69" s="23">
        <v>14</v>
      </c>
      <c r="B69" s="24" t="s">
        <v>51</v>
      </c>
      <c r="E69" s="58">
        <f>'Pg3 BK-1 TO5 C3_Revised'!E69</f>
        <v>0</v>
      </c>
      <c r="G69" s="58">
        <f>'Pg4 BK-1 TO5 C3_As Filed'!E70</f>
        <v>0</v>
      </c>
      <c r="I69" s="258">
        <f>E69-G69</f>
        <v>0</v>
      </c>
      <c r="K69" s="23" t="s">
        <v>141</v>
      </c>
      <c r="L69" s="23">
        <v>14</v>
      </c>
    </row>
    <row r="70" spans="1:13">
      <c r="A70" s="23">
        <v>15</v>
      </c>
      <c r="B70" s="24"/>
      <c r="E70" s="59"/>
      <c r="G70" s="59"/>
      <c r="I70" s="245"/>
      <c r="K70" s="23"/>
      <c r="L70" s="23">
        <v>15</v>
      </c>
    </row>
    <row r="71" spans="1:13">
      <c r="A71" s="23">
        <v>16</v>
      </c>
      <c r="B71" s="24" t="s">
        <v>52</v>
      </c>
      <c r="E71" s="58">
        <f>E149</f>
        <v>0</v>
      </c>
      <c r="G71" s="58">
        <f>G149</f>
        <v>0</v>
      </c>
      <c r="I71" s="262">
        <f>E71-G71</f>
        <v>0</v>
      </c>
      <c r="K71" s="23" t="s">
        <v>142</v>
      </c>
      <c r="L71" s="23">
        <v>16</v>
      </c>
    </row>
    <row r="72" spans="1:13" ht="18.75">
      <c r="A72" s="23">
        <v>17</v>
      </c>
      <c r="B72" s="24" t="s">
        <v>53</v>
      </c>
      <c r="C72" s="36"/>
      <c r="D72" s="36"/>
      <c r="E72" s="257">
        <f>'Pg3 BK-1 TO5 C3_Revised'!E72</f>
        <v>9.8913849237607099E-2</v>
      </c>
      <c r="F72" s="38"/>
      <c r="G72" s="257">
        <f>'Pg4 BK-1 TO5 C3_As Filed'!E73</f>
        <v>9.8913849237607099E-2</v>
      </c>
      <c r="H72" s="21"/>
      <c r="I72" s="263">
        <f>E72-G72</f>
        <v>0</v>
      </c>
      <c r="J72" s="21"/>
      <c r="K72" s="23" t="s">
        <v>222</v>
      </c>
      <c r="L72" s="23">
        <v>17</v>
      </c>
    </row>
    <row r="73" spans="1:13">
      <c r="A73" s="23">
        <v>18</v>
      </c>
      <c r="B73" s="22" t="s">
        <v>54</v>
      </c>
      <c r="E73" s="137">
        <v>0</v>
      </c>
      <c r="G73" s="137">
        <v>0</v>
      </c>
      <c r="I73" s="264">
        <f>E73-G73</f>
        <v>0</v>
      </c>
      <c r="K73" s="23" t="s">
        <v>55</v>
      </c>
      <c r="L73" s="23">
        <v>18</v>
      </c>
    </row>
    <row r="74" spans="1:13">
      <c r="A74" s="23">
        <v>19</v>
      </c>
      <c r="E74" s="56"/>
      <c r="G74" s="56"/>
      <c r="I74" s="245"/>
      <c r="K74" s="23"/>
      <c r="L74" s="23">
        <v>19</v>
      </c>
    </row>
    <row r="75" spans="1:13">
      <c r="A75" s="23">
        <v>20</v>
      </c>
      <c r="B75" s="24" t="s">
        <v>52</v>
      </c>
      <c r="E75" s="58">
        <f>E149</f>
        <v>0</v>
      </c>
      <c r="G75" s="58">
        <f>G149</f>
        <v>0</v>
      </c>
      <c r="I75" s="258">
        <f>E75-G75</f>
        <v>0</v>
      </c>
      <c r="K75" s="23" t="s">
        <v>142</v>
      </c>
      <c r="L75" s="23">
        <v>20</v>
      </c>
    </row>
    <row r="76" spans="1:13" ht="18.75">
      <c r="A76" s="23">
        <v>21</v>
      </c>
      <c r="B76" s="24" t="s">
        <v>31</v>
      </c>
      <c r="C76" s="60"/>
      <c r="D76" s="60"/>
      <c r="E76" s="128">
        <f>'Pg3 BK-1 TO5 C3_Revised'!E76</f>
        <v>0</v>
      </c>
      <c r="F76" s="38"/>
      <c r="G76" s="128">
        <f>'Pg4 BK-1 TO5 C3_As Filed'!E77</f>
        <v>0</v>
      </c>
      <c r="H76" s="30"/>
      <c r="I76" s="263">
        <f>E76-G76</f>
        <v>0</v>
      </c>
      <c r="J76" s="30"/>
      <c r="K76" s="23" t="s">
        <v>143</v>
      </c>
      <c r="L76" s="23">
        <v>21</v>
      </c>
      <c r="M76" s="60"/>
    </row>
    <row r="77" spans="1:13">
      <c r="A77" s="23">
        <v>22</v>
      </c>
      <c r="B77" s="22" t="s">
        <v>56</v>
      </c>
      <c r="E77" s="137">
        <v>0</v>
      </c>
      <c r="G77" s="137">
        <v>0</v>
      </c>
      <c r="I77" s="258">
        <f>E77-G77</f>
        <v>0</v>
      </c>
      <c r="K77" s="23" t="s">
        <v>57</v>
      </c>
      <c r="L77" s="23">
        <v>22</v>
      </c>
    </row>
    <row r="78" spans="1:13">
      <c r="A78" s="23">
        <v>23</v>
      </c>
      <c r="E78" s="57"/>
      <c r="G78" s="57"/>
      <c r="I78" s="245"/>
      <c r="K78" s="23"/>
      <c r="L78" s="23">
        <v>23</v>
      </c>
    </row>
    <row r="79" spans="1:13" ht="16.5" thickBot="1">
      <c r="A79" s="23">
        <v>24</v>
      </c>
      <c r="B79" s="22" t="s">
        <v>58</v>
      </c>
      <c r="E79" s="127">
        <v>0</v>
      </c>
      <c r="G79" s="127">
        <v>0</v>
      </c>
      <c r="I79" s="265">
        <f>E79-G79</f>
        <v>0</v>
      </c>
      <c r="K79" s="23" t="s">
        <v>59</v>
      </c>
      <c r="L79" s="23">
        <v>24</v>
      </c>
    </row>
    <row r="80" spans="1:13" ht="16.5" thickTop="1">
      <c r="A80" s="23">
        <v>25</v>
      </c>
      <c r="E80" s="57"/>
      <c r="G80" s="57"/>
      <c r="I80" s="245"/>
      <c r="K80" s="23"/>
      <c r="L80" s="23">
        <v>25</v>
      </c>
    </row>
    <row r="81" spans="1:12" ht="18.75">
      <c r="A81" s="23">
        <v>26</v>
      </c>
      <c r="B81" s="28" t="s">
        <v>428</v>
      </c>
      <c r="C81" s="36"/>
      <c r="D81" s="36"/>
      <c r="E81" s="54"/>
      <c r="F81" s="36"/>
      <c r="G81" s="54"/>
      <c r="I81" s="245"/>
      <c r="K81" s="23"/>
      <c r="L81" s="23">
        <v>26</v>
      </c>
    </row>
    <row r="82" spans="1:12">
      <c r="A82" s="23">
        <v>27</v>
      </c>
      <c r="B82" s="22" t="s">
        <v>61</v>
      </c>
      <c r="C82" s="36"/>
      <c r="D82" s="36"/>
      <c r="E82" s="53">
        <f>E151</f>
        <v>0</v>
      </c>
      <c r="F82" s="36"/>
      <c r="G82" s="53">
        <f>G151</f>
        <v>0</v>
      </c>
      <c r="I82" s="266">
        <f>E82-G82</f>
        <v>0</v>
      </c>
      <c r="K82" s="23" t="s">
        <v>144</v>
      </c>
      <c r="L82" s="23">
        <v>27</v>
      </c>
    </row>
    <row r="83" spans="1:12" ht="18.75">
      <c r="A83" s="23">
        <v>28</v>
      </c>
      <c r="B83" s="24" t="s">
        <v>53</v>
      </c>
      <c r="C83" s="36"/>
      <c r="D83" s="36"/>
      <c r="E83" s="61">
        <f>'Pg3 BK-1 TO5 C3_Revised'!E83</f>
        <v>9.8913849237607099E-2</v>
      </c>
      <c r="F83" s="36"/>
      <c r="G83" s="61">
        <f>'Pg4 BK-1 TO5 C3_As Filed'!E84</f>
        <v>9.8913849237607099E-2</v>
      </c>
      <c r="H83" s="21"/>
      <c r="I83" s="263">
        <f>E83-G83</f>
        <v>0</v>
      </c>
      <c r="J83" s="21"/>
      <c r="K83" s="23" t="s">
        <v>222</v>
      </c>
      <c r="L83" s="23">
        <v>28</v>
      </c>
    </row>
    <row r="84" spans="1:12">
      <c r="A84" s="23">
        <v>29</v>
      </c>
      <c r="B84" s="22" t="s">
        <v>62</v>
      </c>
      <c r="C84" s="36"/>
      <c r="D84" s="36"/>
      <c r="E84" s="138">
        <v>0</v>
      </c>
      <c r="F84" s="36"/>
      <c r="G84" s="138">
        <v>0</v>
      </c>
      <c r="I84" s="258">
        <f>E84-G84</f>
        <v>0</v>
      </c>
      <c r="K84" s="23" t="s">
        <v>63</v>
      </c>
      <c r="L84" s="23">
        <v>29</v>
      </c>
    </row>
    <row r="85" spans="1:12">
      <c r="A85" s="23">
        <v>30</v>
      </c>
      <c r="C85" s="36"/>
      <c r="D85" s="36"/>
      <c r="E85" s="62"/>
      <c r="F85" s="36"/>
      <c r="G85" s="62"/>
      <c r="I85" s="245"/>
      <c r="K85" s="23"/>
      <c r="L85" s="23">
        <v>30</v>
      </c>
    </row>
    <row r="86" spans="1:12">
      <c r="A86" s="23">
        <v>31</v>
      </c>
      <c r="B86" s="22" t="s">
        <v>61</v>
      </c>
      <c r="C86" s="36"/>
      <c r="D86" s="36"/>
      <c r="E86" s="53">
        <f>E151</f>
        <v>0</v>
      </c>
      <c r="F86" s="36"/>
      <c r="G86" s="53">
        <f>G151</f>
        <v>0</v>
      </c>
      <c r="I86" s="266">
        <f>E86-G86</f>
        <v>0</v>
      </c>
      <c r="K86" s="23" t="s">
        <v>144</v>
      </c>
      <c r="L86" s="23">
        <v>31</v>
      </c>
    </row>
    <row r="87" spans="1:12" ht="18.75">
      <c r="A87" s="23">
        <v>32</v>
      </c>
      <c r="B87" s="24" t="s">
        <v>31</v>
      </c>
      <c r="C87" s="36"/>
      <c r="D87" s="36"/>
      <c r="E87" s="343">
        <f>'Pg3 BK-1 TO5 C3_Revised'!E87</f>
        <v>0</v>
      </c>
      <c r="F87" s="336" t="s">
        <v>18</v>
      </c>
      <c r="G87" s="344">
        <f>'Pg4 BK-1 TO5 C3_As Filed'!E88</f>
        <v>4.0346960281741739E-3</v>
      </c>
      <c r="H87" s="30"/>
      <c r="I87" s="294">
        <f>E87-G87</f>
        <v>-4.0346960281741739E-3</v>
      </c>
      <c r="J87" s="30"/>
      <c r="K87" s="23" t="s">
        <v>436</v>
      </c>
      <c r="L87" s="23">
        <v>32</v>
      </c>
    </row>
    <row r="88" spans="1:12">
      <c r="A88" s="23">
        <v>33</v>
      </c>
      <c r="B88" s="22" t="s">
        <v>64</v>
      </c>
      <c r="C88" s="36"/>
      <c r="D88" s="36"/>
      <c r="E88" s="345">
        <v>0</v>
      </c>
      <c r="F88" s="36"/>
      <c r="G88" s="138">
        <v>0</v>
      </c>
      <c r="I88" s="258">
        <f>E88-G88</f>
        <v>0</v>
      </c>
      <c r="K88" s="23" t="s">
        <v>65</v>
      </c>
      <c r="L88" s="23">
        <v>33</v>
      </c>
    </row>
    <row r="89" spans="1:12">
      <c r="A89" s="23">
        <v>34</v>
      </c>
      <c r="C89" s="36"/>
      <c r="D89" s="36"/>
      <c r="E89" s="62"/>
      <c r="F89" s="36"/>
      <c r="G89" s="62"/>
      <c r="I89" s="245"/>
      <c r="K89" s="23"/>
      <c r="L89" s="23">
        <v>34</v>
      </c>
    </row>
    <row r="90" spans="1:12" ht="16.5" thickBot="1">
      <c r="A90" s="23">
        <v>35</v>
      </c>
      <c r="B90" s="22" t="s">
        <v>66</v>
      </c>
      <c r="C90" s="36"/>
      <c r="D90" s="36"/>
      <c r="E90" s="127">
        <v>0</v>
      </c>
      <c r="F90" s="36"/>
      <c r="G90" s="127">
        <v>0</v>
      </c>
      <c r="I90" s="261">
        <f>E90-G90</f>
        <v>0</v>
      </c>
      <c r="K90" s="23" t="s">
        <v>67</v>
      </c>
      <c r="L90" s="23">
        <v>35</v>
      </c>
    </row>
    <row r="91" spans="1:12" ht="16.5" thickTop="1">
      <c r="A91" s="23">
        <v>36</v>
      </c>
      <c r="C91" s="36"/>
      <c r="D91" s="36"/>
      <c r="E91" s="54"/>
      <c r="F91" s="36"/>
      <c r="G91" s="54"/>
      <c r="I91" s="245"/>
      <c r="K91" s="23"/>
      <c r="L91" s="23">
        <v>36</v>
      </c>
    </row>
    <row r="92" spans="1:12" ht="19.5" thickBot="1">
      <c r="A92" s="23">
        <v>37</v>
      </c>
      <c r="B92" s="22" t="s">
        <v>68</v>
      </c>
      <c r="E92" s="129">
        <v>0</v>
      </c>
      <c r="G92" s="129">
        <v>0</v>
      </c>
      <c r="I92" s="267">
        <f>E92-G92</f>
        <v>0</v>
      </c>
      <c r="K92" s="23" t="s">
        <v>69</v>
      </c>
      <c r="L92" s="23">
        <v>37</v>
      </c>
    </row>
    <row r="93" spans="1:12" ht="16.5" thickTop="1">
      <c r="A93" s="23">
        <v>38</v>
      </c>
      <c r="C93" s="36"/>
      <c r="D93" s="36"/>
      <c r="E93" s="54"/>
      <c r="F93" s="36"/>
      <c r="G93" s="54"/>
      <c r="I93" s="245"/>
      <c r="K93" s="23"/>
      <c r="L93" s="23">
        <v>38</v>
      </c>
    </row>
    <row r="94" spans="1:12" ht="19.5" thickBot="1">
      <c r="A94" s="23">
        <v>39</v>
      </c>
      <c r="B94" s="28" t="s">
        <v>429</v>
      </c>
      <c r="C94" s="36"/>
      <c r="D94" s="36"/>
      <c r="E94" s="339">
        <f>E40+E92</f>
        <v>823449.77785264119</v>
      </c>
      <c r="F94" s="336" t="s">
        <v>18</v>
      </c>
      <c r="G94" s="129">
        <f>G40+G92</f>
        <v>840920.66610971431</v>
      </c>
      <c r="H94" s="21"/>
      <c r="I94" s="268">
        <f>E94-G94</f>
        <v>-17470.888257073122</v>
      </c>
      <c r="J94" s="21"/>
      <c r="K94" s="23" t="s">
        <v>71</v>
      </c>
      <c r="L94" s="23">
        <v>39</v>
      </c>
    </row>
    <row r="95" spans="1:12" ht="16.5" thickTop="1">
      <c r="A95" s="23"/>
      <c r="B95" s="28"/>
      <c r="C95" s="36"/>
      <c r="D95" s="36"/>
      <c r="E95" s="36"/>
      <c r="F95" s="36"/>
      <c r="G95" s="63"/>
      <c r="H95" s="21"/>
      <c r="I95" s="21"/>
      <c r="J95" s="21"/>
      <c r="K95" s="23"/>
    </row>
    <row r="96" spans="1:12">
      <c r="A96" s="23"/>
      <c r="B96" s="28"/>
      <c r="C96" s="36"/>
      <c r="D96" s="36"/>
      <c r="E96" s="36"/>
      <c r="F96" s="36"/>
      <c r="G96" s="54"/>
      <c r="H96" s="30"/>
      <c r="I96" s="30"/>
      <c r="J96" s="30"/>
      <c r="K96" s="23"/>
    </row>
    <row r="97" spans="1:12">
      <c r="A97" s="336" t="s">
        <v>18</v>
      </c>
      <c r="B97" s="340" t="str">
        <f>B43</f>
        <v>Items in BOLD have changed due to clearing the ROE Adder to zero for the TO6 Cycle 1 filing ER25-270 as compared to the original TO5 Cycle 3 filing ER21-526.</v>
      </c>
      <c r="C97" s="338"/>
      <c r="D97" s="338"/>
      <c r="E97" s="338"/>
      <c r="F97" s="338"/>
      <c r="G97" s="341"/>
      <c r="H97" s="342"/>
      <c r="I97" s="342"/>
      <c r="J97" s="30"/>
      <c r="K97" s="23"/>
    </row>
    <row r="98" spans="1:12" ht="18.75">
      <c r="A98" s="26">
        <v>1</v>
      </c>
      <c r="B98" s="22" t="str">
        <f>B44</f>
        <v>Amounts for TO5 Cycle 3 are as filed in the following dockets: ER21-526, ER22-527, ER23-542, ER24-524, and ER25-270.</v>
      </c>
      <c r="C98" s="36"/>
      <c r="D98" s="36"/>
      <c r="E98" s="36"/>
      <c r="F98" s="36"/>
      <c r="G98" s="54"/>
      <c r="H98" s="30"/>
      <c r="I98" s="30"/>
      <c r="J98" s="30"/>
      <c r="K98" s="23"/>
    </row>
    <row r="99" spans="1:12" ht="18.75">
      <c r="A99" s="26">
        <v>2</v>
      </c>
      <c r="B99" s="22" t="s">
        <v>40</v>
      </c>
      <c r="C99" s="36"/>
      <c r="D99" s="36"/>
      <c r="E99" s="36"/>
      <c r="F99" s="36"/>
      <c r="G99" s="54"/>
      <c r="K99" s="23"/>
    </row>
    <row r="100" spans="1:12" ht="18.75">
      <c r="A100" s="26">
        <v>3</v>
      </c>
      <c r="B100" s="22" t="s">
        <v>72</v>
      </c>
      <c r="C100" s="36"/>
      <c r="D100" s="36"/>
      <c r="E100" s="36"/>
      <c r="F100" s="36"/>
      <c r="G100" s="63"/>
      <c r="H100" s="42"/>
      <c r="I100" s="42"/>
      <c r="J100" s="42"/>
      <c r="K100" s="23"/>
    </row>
    <row r="101" spans="1:12" ht="18.75">
      <c r="A101" s="26">
        <v>4</v>
      </c>
      <c r="B101" s="22" t="s">
        <v>73</v>
      </c>
      <c r="C101" s="36"/>
      <c r="D101" s="36"/>
      <c r="E101" s="36"/>
      <c r="F101" s="36"/>
      <c r="G101" s="54"/>
      <c r="K101" s="23"/>
    </row>
    <row r="102" spans="1:12">
      <c r="A102" s="23"/>
      <c r="B102" s="30"/>
      <c r="C102" s="36"/>
      <c r="D102" s="36"/>
      <c r="E102" s="36"/>
      <c r="F102" s="36"/>
      <c r="G102" s="54"/>
      <c r="K102" s="23"/>
    </row>
    <row r="103" spans="1:12">
      <c r="A103" s="23"/>
      <c r="C103" s="36"/>
      <c r="D103" s="36"/>
      <c r="E103" s="36"/>
      <c r="F103" s="36"/>
      <c r="G103" s="54"/>
      <c r="K103" s="31"/>
    </row>
    <row r="104" spans="1:12">
      <c r="A104" s="23"/>
      <c r="B104" s="383" t="s">
        <v>125</v>
      </c>
      <c r="C104" s="387"/>
      <c r="D104" s="387"/>
      <c r="E104" s="387"/>
      <c r="F104" s="387"/>
      <c r="G104" s="387"/>
      <c r="H104" s="387"/>
      <c r="I104" s="387"/>
      <c r="J104" s="387"/>
      <c r="K104" s="387"/>
    </row>
    <row r="105" spans="1:12">
      <c r="A105" s="23"/>
      <c r="B105" s="383" t="s">
        <v>126</v>
      </c>
      <c r="C105" s="387"/>
      <c r="D105" s="387"/>
      <c r="E105" s="387"/>
      <c r="F105" s="387"/>
      <c r="G105" s="387"/>
      <c r="H105" s="387"/>
      <c r="I105" s="387"/>
      <c r="J105" s="387"/>
      <c r="K105" s="387"/>
      <c r="L105"/>
    </row>
    <row r="106" spans="1:12" ht="17.25">
      <c r="A106" s="23" t="s">
        <v>15</v>
      </c>
      <c r="B106" s="383" t="s">
        <v>127</v>
      </c>
      <c r="C106" s="384"/>
      <c r="D106" s="384"/>
      <c r="E106" s="384"/>
      <c r="F106" s="384"/>
      <c r="G106" s="384"/>
      <c r="H106" s="384"/>
      <c r="I106" s="384"/>
      <c r="J106" s="384"/>
      <c r="K106" s="384"/>
      <c r="L106" s="23" t="s">
        <v>15</v>
      </c>
    </row>
    <row r="107" spans="1:12">
      <c r="A107" s="23"/>
      <c r="B107" s="385" t="s">
        <v>128</v>
      </c>
      <c r="C107" s="386"/>
      <c r="D107" s="386"/>
      <c r="E107" s="386"/>
      <c r="F107" s="386"/>
      <c r="G107" s="386"/>
      <c r="H107" s="386"/>
      <c r="I107" s="386"/>
      <c r="J107" s="386"/>
      <c r="K107" s="386"/>
    </row>
    <row r="108" spans="1:12">
      <c r="A108" s="23"/>
      <c r="B108" s="389" t="s">
        <v>2</v>
      </c>
      <c r="C108" s="387"/>
      <c r="D108" s="387"/>
      <c r="E108" s="387"/>
      <c r="F108" s="387"/>
      <c r="G108" s="387"/>
      <c r="H108" s="387"/>
      <c r="I108" s="387"/>
      <c r="J108" s="387"/>
      <c r="K108" s="387"/>
    </row>
    <row r="109" spans="1:12">
      <c r="A109" s="23"/>
      <c r="B109" s="32"/>
      <c r="C109" s="30"/>
      <c r="D109" s="30"/>
      <c r="E109" s="148" t="s">
        <v>242</v>
      </c>
      <c r="F109"/>
      <c r="G109" s="148" t="s">
        <v>243</v>
      </c>
      <c r="H109"/>
      <c r="I109" s="148" t="s">
        <v>244</v>
      </c>
      <c r="J109" s="30"/>
      <c r="K109" s="30"/>
    </row>
    <row r="110" spans="1:12" ht="31.5">
      <c r="A110" s="23" t="s">
        <v>3</v>
      </c>
      <c r="E110" s="288" t="str">
        <f>E8</f>
        <v>Revised TO5 Cycle 3</v>
      </c>
      <c r="G110" s="151" t="s">
        <v>424</v>
      </c>
      <c r="I110" s="149" t="s">
        <v>245</v>
      </c>
      <c r="K110" s="23"/>
      <c r="L110" s="23" t="s">
        <v>3</v>
      </c>
    </row>
    <row r="111" spans="1:12">
      <c r="A111" s="23" t="s">
        <v>7</v>
      </c>
      <c r="B111" s="30" t="s">
        <v>15</v>
      </c>
      <c r="E111" s="289" t="str">
        <f>E9</f>
        <v xml:space="preserve">Amounts  </v>
      </c>
      <c r="G111" s="122" t="s">
        <v>5</v>
      </c>
      <c r="I111" s="150" t="s">
        <v>246</v>
      </c>
      <c r="K111" s="123" t="s">
        <v>6</v>
      </c>
      <c r="L111" s="23" t="s">
        <v>7</v>
      </c>
    </row>
    <row r="112" spans="1:12">
      <c r="A112" s="34"/>
      <c r="B112" s="27" t="s">
        <v>145</v>
      </c>
      <c r="C112" s="64"/>
      <c r="D112" s="64"/>
      <c r="E112" s="64"/>
      <c r="F112" s="64"/>
      <c r="G112" s="64"/>
      <c r="K112" s="23"/>
      <c r="L112" s="34"/>
    </row>
    <row r="113" spans="1:12">
      <c r="A113" s="23">
        <v>1</v>
      </c>
      <c r="B113" s="65" t="s">
        <v>74</v>
      </c>
      <c r="C113" s="64"/>
      <c r="D113" s="64"/>
      <c r="E113" s="64"/>
      <c r="F113" s="64"/>
      <c r="G113" s="64"/>
      <c r="K113" s="23"/>
      <c r="L113" s="23">
        <v>1</v>
      </c>
    </row>
    <row r="114" spans="1:12">
      <c r="A114" s="23">
        <v>2</v>
      </c>
      <c r="B114" s="24" t="s">
        <v>75</v>
      </c>
      <c r="C114" s="64"/>
      <c r="D114" s="64"/>
      <c r="E114" s="269">
        <f>E183</f>
        <v>4930937.6078208946</v>
      </c>
      <c r="F114" s="64"/>
      <c r="G114" s="269">
        <f>G183</f>
        <v>4930937.6078208946</v>
      </c>
      <c r="H114" s="21"/>
      <c r="I114" s="266">
        <f>E114-G114</f>
        <v>0</v>
      </c>
      <c r="J114" s="21"/>
      <c r="K114" s="23" t="s">
        <v>146</v>
      </c>
      <c r="L114" s="23">
        <v>2</v>
      </c>
    </row>
    <row r="115" spans="1:12">
      <c r="A115" s="23">
        <v>3</v>
      </c>
      <c r="B115" s="24" t="s">
        <v>76</v>
      </c>
      <c r="C115" s="64"/>
      <c r="D115" s="64"/>
      <c r="E115" s="270">
        <f>E184</f>
        <v>7911</v>
      </c>
      <c r="F115" s="64"/>
      <c r="G115" s="270">
        <f>G184</f>
        <v>7911</v>
      </c>
      <c r="H115" s="21"/>
      <c r="I115" s="246">
        <f>E115-G115</f>
        <v>0</v>
      </c>
      <c r="J115" s="21"/>
      <c r="K115" s="23" t="s">
        <v>147</v>
      </c>
      <c r="L115" s="23">
        <v>3</v>
      </c>
    </row>
    <row r="116" spans="1:12">
      <c r="A116" s="23">
        <v>4</v>
      </c>
      <c r="B116" s="24" t="s">
        <v>77</v>
      </c>
      <c r="C116" s="64"/>
      <c r="D116" s="64"/>
      <c r="E116" s="270">
        <f t="shared" ref="E116:G117" si="1">E185</f>
        <v>48039</v>
      </c>
      <c r="F116" s="64"/>
      <c r="G116" s="270">
        <f t="shared" si="1"/>
        <v>48039</v>
      </c>
      <c r="H116" s="21"/>
      <c r="I116" s="246">
        <f t="shared" ref="I116:I117" si="2">E116-G116</f>
        <v>0</v>
      </c>
      <c r="J116" s="21"/>
      <c r="K116" s="23" t="s">
        <v>148</v>
      </c>
      <c r="L116" s="23">
        <v>4</v>
      </c>
    </row>
    <row r="117" spans="1:12">
      <c r="A117" s="23">
        <v>5</v>
      </c>
      <c r="B117" s="24" t="s">
        <v>78</v>
      </c>
      <c r="C117" s="64"/>
      <c r="D117" s="64"/>
      <c r="E117" s="270">
        <f t="shared" si="1"/>
        <v>103991</v>
      </c>
      <c r="F117" s="64"/>
      <c r="G117" s="270">
        <f t="shared" si="1"/>
        <v>103991</v>
      </c>
      <c r="H117" s="21"/>
      <c r="I117" s="247">
        <f t="shared" si="2"/>
        <v>0</v>
      </c>
      <c r="J117" s="21"/>
      <c r="K117" s="23" t="s">
        <v>149</v>
      </c>
      <c r="L117" s="23">
        <v>5</v>
      </c>
    </row>
    <row r="118" spans="1:12">
      <c r="A118" s="23">
        <v>6</v>
      </c>
      <c r="B118" s="24" t="s">
        <v>79</v>
      </c>
      <c r="C118" s="23"/>
      <c r="D118" s="23"/>
      <c r="E118" s="256">
        <f>SUM(E114:E117)</f>
        <v>5090878.6078208946</v>
      </c>
      <c r="F118" s="23"/>
      <c r="G118" s="256">
        <f>SUM(G114:G117)</f>
        <v>5090878.6078208946</v>
      </c>
      <c r="H118" s="21"/>
      <c r="I118" s="249">
        <f>SUM(I114:I117)</f>
        <v>0</v>
      </c>
      <c r="J118" s="21"/>
      <c r="K118" s="23" t="s">
        <v>80</v>
      </c>
      <c r="L118" s="23">
        <v>6</v>
      </c>
    </row>
    <row r="119" spans="1:12">
      <c r="A119" s="23">
        <v>7</v>
      </c>
      <c r="C119" s="23"/>
      <c r="D119" s="23"/>
      <c r="E119" s="43"/>
      <c r="F119" s="23"/>
      <c r="G119" s="43"/>
      <c r="I119" s="245"/>
      <c r="K119" s="23"/>
      <c r="L119" s="23">
        <v>7</v>
      </c>
    </row>
    <row r="120" spans="1:12">
      <c r="A120" s="23">
        <v>8</v>
      </c>
      <c r="B120" s="65" t="s">
        <v>81</v>
      </c>
      <c r="C120" s="23"/>
      <c r="D120" s="23"/>
      <c r="E120" s="43"/>
      <c r="F120" s="23"/>
      <c r="G120" s="43"/>
      <c r="I120" s="274"/>
      <c r="K120" s="23"/>
      <c r="L120" s="23">
        <v>8</v>
      </c>
    </row>
    <row r="121" spans="1:12">
      <c r="A121" s="23">
        <v>9</v>
      </c>
      <c r="B121" s="24" t="s">
        <v>150</v>
      </c>
      <c r="C121" s="23"/>
      <c r="D121" s="23"/>
      <c r="E121" s="66">
        <f>'Pg3 BK-1 TO5 C3_Revised'!E120</f>
        <v>0</v>
      </c>
      <c r="F121" s="23"/>
      <c r="G121" s="66">
        <f>'Pg4 BK-1 TO5 C3_As Filed'!E121</f>
        <v>0</v>
      </c>
      <c r="H121" s="42"/>
      <c r="I121" s="274">
        <f>E121-G121</f>
        <v>0</v>
      </c>
      <c r="J121" s="42"/>
      <c r="K121" s="23" t="s">
        <v>151</v>
      </c>
      <c r="L121" s="23">
        <v>9</v>
      </c>
    </row>
    <row r="122" spans="1:12">
      <c r="A122" s="23">
        <v>10</v>
      </c>
      <c r="B122" s="24" t="s">
        <v>82</v>
      </c>
      <c r="C122" s="23"/>
      <c r="D122" s="23"/>
      <c r="E122" s="67">
        <f>'Pg3 BK-1 TO5 C3_Revised'!E121</f>
        <v>0</v>
      </c>
      <c r="F122" s="23"/>
      <c r="G122" s="67">
        <f>'Pg4 BK-1 TO5 C3_As Filed'!E122</f>
        <v>0</v>
      </c>
      <c r="I122" s="275">
        <f>E122-G122</f>
        <v>0</v>
      </c>
      <c r="K122" s="23" t="s">
        <v>152</v>
      </c>
      <c r="L122" s="23">
        <v>10</v>
      </c>
    </row>
    <row r="123" spans="1:12">
      <c r="A123" s="23">
        <v>11</v>
      </c>
      <c r="B123" s="24" t="s">
        <v>83</v>
      </c>
      <c r="C123" s="23"/>
      <c r="D123" s="23"/>
      <c r="E123" s="139">
        <v>0</v>
      </c>
      <c r="F123" s="23"/>
      <c r="G123" s="139">
        <v>0</v>
      </c>
      <c r="H123" s="42"/>
      <c r="I123" s="276">
        <f>SUM(I121:I122)</f>
        <v>0</v>
      </c>
      <c r="J123" s="42"/>
      <c r="K123" s="23" t="s">
        <v>84</v>
      </c>
      <c r="L123" s="23">
        <v>11</v>
      </c>
    </row>
    <row r="124" spans="1:12">
      <c r="A124" s="23">
        <v>12</v>
      </c>
      <c r="B124" s="24"/>
      <c r="C124" s="23"/>
      <c r="D124" s="23"/>
      <c r="E124" s="54"/>
      <c r="F124" s="23"/>
      <c r="G124" s="54"/>
      <c r="I124" s="245"/>
      <c r="K124" s="23"/>
      <c r="L124" s="23">
        <v>12</v>
      </c>
    </row>
    <row r="125" spans="1:12">
      <c r="A125" s="23">
        <v>13</v>
      </c>
      <c r="B125" s="65" t="s">
        <v>85</v>
      </c>
      <c r="E125" s="43"/>
      <c r="G125" s="43"/>
      <c r="I125" s="245"/>
      <c r="K125" s="23"/>
      <c r="L125" s="23">
        <v>13</v>
      </c>
    </row>
    <row r="126" spans="1:12">
      <c r="A126" s="23">
        <v>14</v>
      </c>
      <c r="B126" s="22" t="s">
        <v>86</v>
      </c>
      <c r="C126" s="23"/>
      <c r="D126" s="23"/>
      <c r="E126" s="271">
        <f>'Pg3 BK-1 TO5 C3_Revised'!E125</f>
        <v>-846640.86325872224</v>
      </c>
      <c r="F126" s="23"/>
      <c r="G126" s="271">
        <f>'Pg4 BK-1 TO5 C3_As Filed'!E126</f>
        <v>-846640.86325872224</v>
      </c>
      <c r="H126" s="21"/>
      <c r="I126" s="274">
        <f t="shared" ref="I126" si="3">E126-G126</f>
        <v>0</v>
      </c>
      <c r="J126" s="21"/>
      <c r="K126" s="23" t="s">
        <v>217</v>
      </c>
      <c r="L126" s="23">
        <v>14</v>
      </c>
    </row>
    <row r="127" spans="1:12">
      <c r="A127" s="23">
        <v>15</v>
      </c>
      <c r="B127" s="22" t="s">
        <v>87</v>
      </c>
      <c r="C127" s="23"/>
      <c r="D127" s="23"/>
      <c r="E127" s="51">
        <f>'Pg3 BK-1 TO5 C3_Revised'!E126</f>
        <v>0</v>
      </c>
      <c r="F127" s="23"/>
      <c r="G127" s="51">
        <f>'Pg4 BK-1 TO5 C3_As Filed'!E127</f>
        <v>0</v>
      </c>
      <c r="I127" s="277">
        <f>E127-G127</f>
        <v>0</v>
      </c>
      <c r="K127" s="23" t="s">
        <v>153</v>
      </c>
      <c r="L127" s="23">
        <v>15</v>
      </c>
    </row>
    <row r="128" spans="1:12">
      <c r="A128" s="23">
        <v>16</v>
      </c>
      <c r="B128" s="24" t="s">
        <v>88</v>
      </c>
      <c r="C128" s="23"/>
      <c r="D128" s="23"/>
      <c r="E128" s="256">
        <f>SUM(E126:E127)</f>
        <v>-846640.86325872224</v>
      </c>
      <c r="F128" s="23"/>
      <c r="G128" s="256">
        <f>SUM(G126:G127)</f>
        <v>-846640.86325872224</v>
      </c>
      <c r="H128" s="21"/>
      <c r="I128" s="274">
        <f>SUM(I126:I127)</f>
        <v>0</v>
      </c>
      <c r="J128" s="21"/>
      <c r="K128" s="23" t="s">
        <v>89</v>
      </c>
      <c r="L128" s="23">
        <v>16</v>
      </c>
    </row>
    <row r="129" spans="1:12">
      <c r="A129" s="23">
        <v>17</v>
      </c>
      <c r="C129" s="23"/>
      <c r="D129" s="23"/>
      <c r="E129" s="68"/>
      <c r="F129" s="23"/>
      <c r="G129" s="68"/>
      <c r="I129" s="274"/>
      <c r="K129" s="23"/>
      <c r="L129" s="23">
        <v>17</v>
      </c>
    </row>
    <row r="130" spans="1:12">
      <c r="A130" s="23">
        <v>18</v>
      </c>
      <c r="B130" s="65" t="s">
        <v>90</v>
      </c>
      <c r="C130" s="23"/>
      <c r="D130" s="23"/>
      <c r="E130" s="68"/>
      <c r="F130" s="23"/>
      <c r="G130" s="68"/>
      <c r="I130" s="245"/>
      <c r="K130" s="23"/>
      <c r="L130" s="23">
        <v>18</v>
      </c>
    </row>
    <row r="131" spans="1:12">
      <c r="A131" s="23">
        <v>19</v>
      </c>
      <c r="B131" s="24" t="s">
        <v>154</v>
      </c>
      <c r="C131" s="23"/>
      <c r="D131" s="23"/>
      <c r="E131" s="269">
        <f>'Pg3 BK-1 TO5 C3_Revised'!E130</f>
        <v>51621</v>
      </c>
      <c r="F131" s="23"/>
      <c r="G131" s="269">
        <f>'Pg4 BK-1 TO5 C3_As Filed'!E131</f>
        <v>51621</v>
      </c>
      <c r="H131" s="21"/>
      <c r="I131" s="251">
        <f t="shared" ref="I131:I133" si="4">E131-G131</f>
        <v>0</v>
      </c>
      <c r="J131" s="21"/>
      <c r="K131" s="23" t="s">
        <v>225</v>
      </c>
      <c r="L131" s="23">
        <v>19</v>
      </c>
    </row>
    <row r="132" spans="1:12">
      <c r="A132" s="23">
        <v>20</v>
      </c>
      <c r="B132" s="24" t="s">
        <v>91</v>
      </c>
      <c r="C132" s="23"/>
      <c r="D132" s="23"/>
      <c r="E132" s="270">
        <f>'Pg3 BK-1 TO5 C3_Revised'!E131</f>
        <v>25856</v>
      </c>
      <c r="F132" s="23"/>
      <c r="G132" s="270">
        <f>'Pg4 BK-1 TO5 C3_As Filed'!E132</f>
        <v>25856</v>
      </c>
      <c r="H132" s="21"/>
      <c r="I132" s="246">
        <f t="shared" si="4"/>
        <v>0</v>
      </c>
      <c r="J132" s="21"/>
      <c r="K132" s="23" t="s">
        <v>226</v>
      </c>
      <c r="L132" s="23">
        <v>20</v>
      </c>
    </row>
    <row r="133" spans="1:12">
      <c r="A133" s="23">
        <v>21</v>
      </c>
      <c r="B133" s="24" t="s">
        <v>92</v>
      </c>
      <c r="C133" s="23"/>
      <c r="D133" s="23"/>
      <c r="E133" s="272">
        <f>'Pg3 BK-1 TO5 C3_Revised'!E132</f>
        <v>19198.452095629844</v>
      </c>
      <c r="F133" s="23"/>
      <c r="G133" s="272">
        <f>'Pg4 BK-1 TO5 C3_As Filed'!E133</f>
        <v>19198.452095629844</v>
      </c>
      <c r="H133" s="21"/>
      <c r="I133" s="247">
        <f t="shared" si="4"/>
        <v>0</v>
      </c>
      <c r="J133" s="21"/>
      <c r="K133" s="23" t="s">
        <v>227</v>
      </c>
      <c r="L133" s="23">
        <v>21</v>
      </c>
    </row>
    <row r="134" spans="1:12">
      <c r="A134" s="23">
        <v>22</v>
      </c>
      <c r="B134" s="24" t="s">
        <v>155</v>
      </c>
      <c r="E134" s="256">
        <f>SUM(E131:E133)</f>
        <v>96675.452095629851</v>
      </c>
      <c r="G134" s="256">
        <f>SUM(G131:G133)</f>
        <v>96675.452095629851</v>
      </c>
      <c r="H134" s="21"/>
      <c r="I134" s="249">
        <f>SUM(I131:I133)</f>
        <v>0</v>
      </c>
      <c r="J134" s="21"/>
      <c r="K134" s="23" t="s">
        <v>93</v>
      </c>
      <c r="L134" s="23">
        <v>22</v>
      </c>
    </row>
    <row r="135" spans="1:12">
      <c r="A135" s="23">
        <v>23</v>
      </c>
      <c r="B135" s="24"/>
      <c r="E135" s="69"/>
      <c r="G135" s="69"/>
      <c r="I135" s="250"/>
      <c r="K135" s="23"/>
      <c r="L135" s="23">
        <v>23</v>
      </c>
    </row>
    <row r="136" spans="1:12">
      <c r="A136" s="23">
        <v>24</v>
      </c>
      <c r="B136" s="24" t="s">
        <v>94</v>
      </c>
      <c r="E136" s="70">
        <f>'Pg3 BK-1 TO5 C3_Revised'!E135</f>
        <v>0</v>
      </c>
      <c r="G136" s="70">
        <f>'Pg4 BK-1 TO5 C3_As Filed'!E136</f>
        <v>0</v>
      </c>
      <c r="I136" s="278">
        <f>E136-G136</f>
        <v>0</v>
      </c>
      <c r="K136" s="23" t="s">
        <v>156</v>
      </c>
      <c r="L136" s="23">
        <v>24</v>
      </c>
    </row>
    <row r="137" spans="1:12">
      <c r="A137" s="23">
        <v>25</v>
      </c>
      <c r="B137" s="24" t="s">
        <v>95</v>
      </c>
      <c r="E137" s="126">
        <f>'Pg3 BK-1 TO5 C3_Revised'!E136</f>
        <v>-10750.989870876263</v>
      </c>
      <c r="G137" s="126">
        <f>'Pg4 BK-1 TO5 C3_As Filed'!E137</f>
        <v>-10750.989870876263</v>
      </c>
      <c r="I137" s="279">
        <f>E137-G137</f>
        <v>0</v>
      </c>
      <c r="K137" s="23" t="s">
        <v>157</v>
      </c>
      <c r="L137" s="23">
        <v>25</v>
      </c>
    </row>
    <row r="138" spans="1:12">
      <c r="A138" s="23">
        <v>26</v>
      </c>
      <c r="B138" s="24"/>
      <c r="E138" s="69"/>
      <c r="G138" s="69"/>
      <c r="I138" s="245"/>
      <c r="K138" s="23"/>
      <c r="L138" s="23">
        <v>26</v>
      </c>
    </row>
    <row r="139" spans="1:12" ht="16.5" thickBot="1">
      <c r="A139" s="23">
        <v>27</v>
      </c>
      <c r="B139" s="24" t="s">
        <v>96</v>
      </c>
      <c r="E139" s="273">
        <f>E118+E123+E128+E134+E136+E137</f>
        <v>4330162.2067869259</v>
      </c>
      <c r="G139" s="273">
        <f>G118+G123+G128+G134+G136+G137</f>
        <v>4330162.2067869259</v>
      </c>
      <c r="H139" s="21"/>
      <c r="I139" s="317">
        <f>E139-G139</f>
        <v>0</v>
      </c>
      <c r="J139" s="21"/>
      <c r="K139" s="23" t="s">
        <v>97</v>
      </c>
      <c r="L139" s="23">
        <v>27</v>
      </c>
    </row>
    <row r="140" spans="1:12" ht="16.5" thickTop="1">
      <c r="A140" s="23">
        <v>28</v>
      </c>
      <c r="B140" s="24"/>
      <c r="E140" s="57"/>
      <c r="G140" s="57"/>
      <c r="I140" s="250"/>
      <c r="K140" s="23"/>
      <c r="L140" s="23">
        <v>28</v>
      </c>
    </row>
    <row r="141" spans="1:12" ht="18.75">
      <c r="A141" s="23">
        <v>29</v>
      </c>
      <c r="B141" s="27" t="s">
        <v>430</v>
      </c>
      <c r="E141" s="57"/>
      <c r="G141" s="57"/>
      <c r="I141" s="250"/>
      <c r="K141" s="23"/>
      <c r="L141" s="23">
        <v>29</v>
      </c>
    </row>
    <row r="142" spans="1:12">
      <c r="A142" s="23">
        <v>30</v>
      </c>
      <c r="B142" s="24" t="s">
        <v>99</v>
      </c>
      <c r="E142" s="58">
        <f>E192</f>
        <v>0</v>
      </c>
      <c r="G142" s="58">
        <f>G192</f>
        <v>0</v>
      </c>
      <c r="I142" s="249">
        <f>E142-G142</f>
        <v>0</v>
      </c>
      <c r="K142" s="23" t="s">
        <v>158</v>
      </c>
      <c r="L142" s="23">
        <v>30</v>
      </c>
    </row>
    <row r="143" spans="1:12">
      <c r="A143" s="23">
        <v>31</v>
      </c>
      <c r="B143" s="24" t="s">
        <v>100</v>
      </c>
      <c r="E143" s="51">
        <f>'Pg3 BK-1 TO5 C3_Revised'!E142</f>
        <v>0</v>
      </c>
      <c r="G143" s="51">
        <v>0</v>
      </c>
      <c r="I143" s="280">
        <f>E143-G143</f>
        <v>0</v>
      </c>
      <c r="K143" s="23" t="s">
        <v>159</v>
      </c>
      <c r="L143" s="23">
        <v>31</v>
      </c>
    </row>
    <row r="144" spans="1:12">
      <c r="A144" s="23">
        <v>32</v>
      </c>
      <c r="B144" s="22" t="s">
        <v>101</v>
      </c>
      <c r="E144" s="137">
        <v>0</v>
      </c>
      <c r="G144" s="137">
        <v>0</v>
      </c>
      <c r="I144" s="249">
        <f>SUM(I142:I143)</f>
        <v>0</v>
      </c>
      <c r="K144" s="23" t="s">
        <v>102</v>
      </c>
      <c r="L144" s="23">
        <v>32</v>
      </c>
    </row>
    <row r="145" spans="1:12">
      <c r="A145" s="23">
        <v>33</v>
      </c>
      <c r="B145" s="24"/>
      <c r="E145" s="57"/>
      <c r="G145" s="57"/>
      <c r="I145" s="250"/>
      <c r="K145" s="23"/>
      <c r="L145" s="23">
        <v>33</v>
      </c>
    </row>
    <row r="146" spans="1:12" ht="18.75">
      <c r="A146" s="23">
        <v>34</v>
      </c>
      <c r="B146" s="27" t="s">
        <v>431</v>
      </c>
      <c r="E146" s="57"/>
      <c r="G146" s="57"/>
      <c r="I146" s="250"/>
      <c r="K146" s="23"/>
      <c r="L146" s="23">
        <v>34</v>
      </c>
    </row>
    <row r="147" spans="1:12">
      <c r="A147" s="23">
        <v>35</v>
      </c>
      <c r="B147" s="24" t="s">
        <v>104</v>
      </c>
      <c r="E147" s="58">
        <f>'Pg3 BK-1 TO5 C3_Revised'!E146</f>
        <v>0</v>
      </c>
      <c r="G147" s="58">
        <v>0</v>
      </c>
      <c r="I147" s="249">
        <f>E147-G147</f>
        <v>0</v>
      </c>
      <c r="K147" s="23" t="s">
        <v>160</v>
      </c>
      <c r="L147" s="23">
        <v>35</v>
      </c>
    </row>
    <row r="148" spans="1:12">
      <c r="A148" s="23">
        <v>36</v>
      </c>
      <c r="B148" s="22" t="s">
        <v>105</v>
      </c>
      <c r="E148" s="107">
        <f>'Pg3 BK-1 TO5 C3_Revised'!E147</f>
        <v>0</v>
      </c>
      <c r="G148" s="107">
        <v>0</v>
      </c>
      <c r="I148" s="281">
        <f>E148-G148</f>
        <v>0</v>
      </c>
      <c r="K148" s="23" t="s">
        <v>161</v>
      </c>
      <c r="L148" s="23">
        <v>36</v>
      </c>
    </row>
    <row r="149" spans="1:12">
      <c r="A149" s="23">
        <v>37</v>
      </c>
      <c r="B149" s="22" t="s">
        <v>106</v>
      </c>
      <c r="E149" s="137">
        <v>0</v>
      </c>
      <c r="G149" s="137">
        <v>0</v>
      </c>
      <c r="I149" s="249">
        <f>SUM(I147:I148)</f>
        <v>0</v>
      </c>
      <c r="K149" s="23" t="s">
        <v>107</v>
      </c>
      <c r="L149" s="23">
        <v>37</v>
      </c>
    </row>
    <row r="150" spans="1:12">
      <c r="A150" s="23">
        <v>38</v>
      </c>
      <c r="B150" s="24"/>
      <c r="E150" s="57"/>
      <c r="G150" s="57"/>
      <c r="I150" s="250"/>
      <c r="K150" s="23"/>
      <c r="L150" s="23">
        <v>38</v>
      </c>
    </row>
    <row r="151" spans="1:12" ht="18.75">
      <c r="A151" s="23">
        <v>39</v>
      </c>
      <c r="B151" s="27" t="s">
        <v>432</v>
      </c>
      <c r="E151" s="58">
        <f>'Pg3 BK-1 TO5 C3_Revised'!E150</f>
        <v>0</v>
      </c>
      <c r="G151" s="58">
        <v>0</v>
      </c>
      <c r="I151" s="249">
        <f>E151-G151</f>
        <v>0</v>
      </c>
      <c r="K151" s="23" t="s">
        <v>162</v>
      </c>
      <c r="L151" s="23">
        <v>39</v>
      </c>
    </row>
    <row r="152" spans="1:12">
      <c r="A152" s="23"/>
      <c r="B152" s="27"/>
      <c r="G152" s="56"/>
      <c r="K152" s="23"/>
    </row>
    <row r="153" spans="1:12">
      <c r="A153" s="23"/>
      <c r="B153" s="24"/>
      <c r="G153" s="57"/>
      <c r="K153" s="23"/>
    </row>
    <row r="154" spans="1:12">
      <c r="A154" s="21"/>
      <c r="B154" s="111"/>
      <c r="G154" s="57"/>
      <c r="K154" s="23"/>
    </row>
    <row r="155" spans="1:12" ht="18.75">
      <c r="A155" s="26">
        <v>1</v>
      </c>
      <c r="B155" s="22" t="str">
        <f>B44</f>
        <v>Amounts for TO5 Cycle 3 are as filed in the following dockets: ER21-526, ER22-527, ER23-542, ER24-524, and ER25-270.</v>
      </c>
      <c r="G155" s="57"/>
      <c r="K155" s="23"/>
    </row>
    <row r="156" spans="1:12" ht="18.75">
      <c r="A156" s="26">
        <v>2</v>
      </c>
      <c r="B156" s="22" t="s">
        <v>72</v>
      </c>
      <c r="G156" s="57"/>
      <c r="K156" s="23"/>
    </row>
    <row r="157" spans="1:12">
      <c r="A157" s="23"/>
      <c r="B157" s="30"/>
      <c r="G157" s="57"/>
      <c r="K157" s="23"/>
    </row>
    <row r="158" spans="1:12">
      <c r="A158" s="23"/>
      <c r="B158" s="30"/>
      <c r="G158" s="57"/>
      <c r="K158" s="23"/>
    </row>
    <row r="159" spans="1:12">
      <c r="A159" s="23"/>
      <c r="B159" s="383" t="s">
        <v>125</v>
      </c>
      <c r="C159" s="387"/>
      <c r="D159" s="387"/>
      <c r="E159" s="387"/>
      <c r="F159" s="387"/>
      <c r="G159" s="387"/>
      <c r="H159" s="387"/>
      <c r="I159" s="387"/>
      <c r="J159" s="387"/>
      <c r="K159" s="387"/>
    </row>
    <row r="160" spans="1:12">
      <c r="A160" s="23" t="s">
        <v>15</v>
      </c>
      <c r="B160" s="383" t="s">
        <v>126</v>
      </c>
      <c r="C160" s="387"/>
      <c r="D160" s="387"/>
      <c r="E160" s="387"/>
      <c r="F160" s="387"/>
      <c r="G160" s="387"/>
      <c r="H160" s="387"/>
      <c r="I160" s="387"/>
      <c r="J160" s="387"/>
      <c r="K160" s="387"/>
      <c r="L160"/>
    </row>
    <row r="161" spans="1:14" ht="17.25">
      <c r="A161" s="23"/>
      <c r="B161" s="383" t="s">
        <v>127</v>
      </c>
      <c r="C161" s="384"/>
      <c r="D161" s="384"/>
      <c r="E161" s="384"/>
      <c r="F161" s="384"/>
      <c r="G161" s="384"/>
      <c r="H161" s="384"/>
      <c r="I161" s="384"/>
      <c r="J161" s="384"/>
      <c r="K161" s="384"/>
    </row>
    <row r="162" spans="1:14">
      <c r="A162" s="23"/>
      <c r="B162" s="385" t="s">
        <v>128</v>
      </c>
      <c r="C162" s="386"/>
      <c r="D162" s="386"/>
      <c r="E162" s="386"/>
      <c r="F162" s="386"/>
      <c r="G162" s="386"/>
      <c r="H162" s="386"/>
      <c r="I162" s="386"/>
      <c r="J162" s="386"/>
      <c r="K162" s="386"/>
    </row>
    <row r="163" spans="1:14">
      <c r="A163" s="23"/>
      <c r="B163" s="389" t="s">
        <v>2</v>
      </c>
      <c r="C163" s="387"/>
      <c r="D163" s="387"/>
      <c r="E163" s="387"/>
      <c r="F163" s="387"/>
      <c r="G163" s="387"/>
      <c r="H163" s="387"/>
      <c r="I163" s="387"/>
      <c r="J163" s="387"/>
      <c r="K163" s="387"/>
    </row>
    <row r="164" spans="1:14">
      <c r="A164" s="23"/>
      <c r="B164" s="71"/>
      <c r="E164" s="148" t="s">
        <v>242</v>
      </c>
      <c r="F164"/>
      <c r="G164" s="148" t="s">
        <v>243</v>
      </c>
      <c r="H164"/>
      <c r="I164" s="148" t="s">
        <v>244</v>
      </c>
    </row>
    <row r="165" spans="1:14" ht="31.5">
      <c r="A165" s="23" t="s">
        <v>3</v>
      </c>
      <c r="E165" s="288" t="str">
        <f>E8</f>
        <v>Revised TO5 Cycle 3</v>
      </c>
      <c r="G165" s="151" t="s">
        <v>433</v>
      </c>
      <c r="I165" s="149" t="s">
        <v>245</v>
      </c>
      <c r="K165" s="23"/>
      <c r="L165" s="23" t="s">
        <v>3</v>
      </c>
    </row>
    <row r="166" spans="1:14">
      <c r="A166" s="23" t="s">
        <v>7</v>
      </c>
      <c r="B166" s="30" t="s">
        <v>15</v>
      </c>
      <c r="E166" s="289" t="str">
        <f>E9</f>
        <v xml:space="preserve">Amounts  </v>
      </c>
      <c r="G166" s="122" t="s">
        <v>5</v>
      </c>
      <c r="I166" s="150" t="s">
        <v>246</v>
      </c>
      <c r="K166" s="123" t="s">
        <v>6</v>
      </c>
      <c r="L166" s="23" t="s">
        <v>7</v>
      </c>
    </row>
    <row r="167" spans="1:14">
      <c r="A167" s="34"/>
      <c r="B167" s="27" t="s">
        <v>163</v>
      </c>
      <c r="G167" s="33"/>
      <c r="K167" s="23"/>
      <c r="L167" s="34"/>
    </row>
    <row r="168" spans="1:14">
      <c r="A168" s="23">
        <v>1</v>
      </c>
      <c r="B168" s="65" t="s">
        <v>109</v>
      </c>
      <c r="G168" s="33"/>
      <c r="K168" s="23"/>
      <c r="L168" s="23">
        <v>1</v>
      </c>
    </row>
    <row r="169" spans="1:14">
      <c r="A169" s="23">
        <v>2</v>
      </c>
      <c r="B169" s="24" t="s">
        <v>75</v>
      </c>
      <c r="E169" s="49">
        <f>'Pg3 BK-1 TO5 C3_Revised'!E167</f>
        <v>6181342.810667308</v>
      </c>
      <c r="G169" s="49">
        <f>'Pg4 BK-1 TO5 C3_As Filed'!E168</f>
        <v>6181342.810667308</v>
      </c>
      <c r="H169" s="21"/>
      <c r="I169" s="266">
        <f>E169-G169</f>
        <v>0</v>
      </c>
      <c r="J169" s="21"/>
      <c r="K169" s="23" t="s">
        <v>164</v>
      </c>
      <c r="L169" s="23">
        <v>2</v>
      </c>
      <c r="M169" s="72"/>
    </row>
    <row r="170" spans="1:14">
      <c r="A170" s="23">
        <v>3</v>
      </c>
      <c r="B170" s="24" t="s">
        <v>165</v>
      </c>
      <c r="E170" s="282">
        <f>'Pg3 BK-1 TO5 C3_Revised'!E168</f>
        <v>34205</v>
      </c>
      <c r="G170" s="282">
        <f>'Pg4 BK-1 TO5 C3_As Filed'!E169</f>
        <v>34205</v>
      </c>
      <c r="H170" s="21"/>
      <c r="I170" s="246">
        <f>E170-G170</f>
        <v>0</v>
      </c>
      <c r="J170" s="21"/>
      <c r="K170" s="23" t="s">
        <v>166</v>
      </c>
      <c r="L170" s="23">
        <v>3</v>
      </c>
      <c r="M170" s="73"/>
    </row>
    <row r="171" spans="1:14">
      <c r="A171" s="23">
        <v>4</v>
      </c>
      <c r="B171" s="24" t="s">
        <v>77</v>
      </c>
      <c r="E171" s="282">
        <f>'Pg3 BK-1 TO5 C3_Revised'!E169</f>
        <v>80583</v>
      </c>
      <c r="G171" s="282">
        <f>'Pg4 BK-1 TO5 C3_As Filed'!E170</f>
        <v>80583</v>
      </c>
      <c r="H171" s="21"/>
      <c r="I171" s="246">
        <f t="shared" ref="I171:I172" si="5">E171-G171</f>
        <v>0</v>
      </c>
      <c r="J171" s="21"/>
      <c r="K171" s="23" t="s">
        <v>167</v>
      </c>
      <c r="L171" s="23">
        <v>4</v>
      </c>
      <c r="N171" s="74"/>
    </row>
    <row r="172" spans="1:14">
      <c r="A172" s="23">
        <v>5</v>
      </c>
      <c r="B172" s="24" t="s">
        <v>78</v>
      </c>
      <c r="C172" s="23"/>
      <c r="D172" s="23"/>
      <c r="E172" s="125">
        <f>'Pg3 BK-1 TO5 C3_Revised'!E170</f>
        <v>198337</v>
      </c>
      <c r="F172" s="23"/>
      <c r="G172" s="125">
        <f>'Pg4 BK-1 TO5 C3_As Filed'!E171</f>
        <v>198337</v>
      </c>
      <c r="H172" s="21"/>
      <c r="I172" s="247">
        <f t="shared" si="5"/>
        <v>0</v>
      </c>
      <c r="J172" s="21"/>
      <c r="K172" s="23" t="s">
        <v>168</v>
      </c>
      <c r="L172" s="23">
        <v>5</v>
      </c>
    </row>
    <row r="173" spans="1:14">
      <c r="A173" s="23">
        <v>6</v>
      </c>
      <c r="B173" s="24" t="s">
        <v>110</v>
      </c>
      <c r="E173" s="256">
        <f>SUM(E169:E172)</f>
        <v>6494467.810667308</v>
      </c>
      <c r="G173" s="256">
        <f>SUM(G169:G172)</f>
        <v>6494467.810667308</v>
      </c>
      <c r="H173" s="21"/>
      <c r="I173" s="249">
        <f>SUM(I169:I172)</f>
        <v>0</v>
      </c>
      <c r="J173" s="21"/>
      <c r="K173" s="23" t="s">
        <v>80</v>
      </c>
      <c r="L173" s="23">
        <v>6</v>
      </c>
      <c r="M173" s="73"/>
    </row>
    <row r="174" spans="1:14">
      <c r="A174" s="23">
        <v>7</v>
      </c>
      <c r="C174" s="23"/>
      <c r="D174" s="23"/>
      <c r="E174" s="33"/>
      <c r="F174" s="23"/>
      <c r="G174" s="33"/>
      <c r="I174" s="245"/>
      <c r="K174" s="23"/>
      <c r="L174" s="23">
        <v>7</v>
      </c>
    </row>
    <row r="175" spans="1:14">
      <c r="A175" s="23">
        <v>8</v>
      </c>
      <c r="B175" s="29" t="s">
        <v>111</v>
      </c>
      <c r="E175" s="33"/>
      <c r="G175" s="33"/>
      <c r="I175" s="245"/>
      <c r="K175" s="23"/>
      <c r="L175" s="23">
        <v>8</v>
      </c>
    </row>
    <row r="176" spans="1:14">
      <c r="A176" s="23">
        <v>9</v>
      </c>
      <c r="B176" s="22" t="s">
        <v>112</v>
      </c>
      <c r="E176" s="49">
        <f>'Pg3 BK-1 TO5 C3_Revised'!E174</f>
        <v>1250405.2028464135</v>
      </c>
      <c r="G176" s="49">
        <f>'Pg4 BK-1 TO5 C3_As Filed'!E175</f>
        <v>1250405.2028464135</v>
      </c>
      <c r="H176" s="21"/>
      <c r="I176" s="266">
        <f>E176-G176</f>
        <v>0</v>
      </c>
      <c r="J176" s="21"/>
      <c r="K176" s="23" t="s">
        <v>169</v>
      </c>
      <c r="L176" s="23">
        <v>9</v>
      </c>
    </row>
    <row r="177" spans="1:13">
      <c r="A177" s="23">
        <v>10</v>
      </c>
      <c r="B177" s="22" t="s">
        <v>113</v>
      </c>
      <c r="E177" s="282">
        <f>'Pg3 BK-1 TO5 C3_Revised'!E175</f>
        <v>26294</v>
      </c>
      <c r="G177" s="282">
        <f>'Pg4 BK-1 TO5 C3_As Filed'!E176</f>
        <v>26294</v>
      </c>
      <c r="H177" s="21"/>
      <c r="I177" s="246">
        <f t="shared" ref="I177:I179" si="6">E177-G177</f>
        <v>0</v>
      </c>
      <c r="J177" s="21"/>
      <c r="K177" s="23" t="s">
        <v>170</v>
      </c>
      <c r="L177" s="23">
        <v>10</v>
      </c>
    </row>
    <row r="178" spans="1:13">
      <c r="A178" s="23">
        <v>11</v>
      </c>
      <c r="B178" s="22" t="s">
        <v>114</v>
      </c>
      <c r="E178" s="282">
        <f>'Pg3 BK-1 TO5 C3_Revised'!E176</f>
        <v>32544</v>
      </c>
      <c r="G178" s="282">
        <f>'Pg4 BK-1 TO5 C3_As Filed'!E177</f>
        <v>32544</v>
      </c>
      <c r="H178" s="21"/>
      <c r="I178" s="246">
        <f t="shared" si="6"/>
        <v>0</v>
      </c>
      <c r="J178" s="21"/>
      <c r="K178" s="23" t="s">
        <v>171</v>
      </c>
      <c r="L178" s="23">
        <v>11</v>
      </c>
    </row>
    <row r="179" spans="1:13">
      <c r="A179" s="23">
        <v>12</v>
      </c>
      <c r="B179" s="22" t="s">
        <v>115</v>
      </c>
      <c r="E179" s="125">
        <f>'Pg3 BK-1 TO5 C3_Revised'!E177</f>
        <v>94346</v>
      </c>
      <c r="G179" s="125">
        <f>'Pg4 BK-1 TO5 C3_As Filed'!E178</f>
        <v>94346</v>
      </c>
      <c r="H179" s="21"/>
      <c r="I179" s="247">
        <f t="shared" si="6"/>
        <v>0</v>
      </c>
      <c r="J179" s="21"/>
      <c r="K179" s="23" t="s">
        <v>172</v>
      </c>
      <c r="L179" s="23">
        <v>12</v>
      </c>
    </row>
    <row r="180" spans="1:13">
      <c r="A180" s="23">
        <v>13</v>
      </c>
      <c r="B180" s="73" t="s">
        <v>116</v>
      </c>
      <c r="C180" s="73"/>
      <c r="D180" s="73"/>
      <c r="E180" s="283">
        <f>SUM(E176:E179)</f>
        <v>1403589.2028464135</v>
      </c>
      <c r="F180" s="73"/>
      <c r="G180" s="283">
        <f>SUM(G176:G179)</f>
        <v>1403589.2028464135</v>
      </c>
      <c r="H180" s="21"/>
      <c r="I180" s="285">
        <f>SUM(I176:I179)</f>
        <v>0</v>
      </c>
      <c r="J180" s="21"/>
      <c r="K180" s="23" t="s">
        <v>117</v>
      </c>
      <c r="L180" s="23">
        <v>13</v>
      </c>
    </row>
    <row r="181" spans="1:13">
      <c r="A181" s="23">
        <v>14</v>
      </c>
      <c r="B181" s="73"/>
      <c r="C181" s="73"/>
      <c r="D181" s="73"/>
      <c r="E181" s="68"/>
      <c r="F181" s="73"/>
      <c r="G181" s="68"/>
      <c r="I181" s="245"/>
      <c r="K181" s="23"/>
      <c r="L181" s="23">
        <v>14</v>
      </c>
    </row>
    <row r="182" spans="1:13">
      <c r="A182" s="23">
        <v>15</v>
      </c>
      <c r="B182" s="65" t="s">
        <v>74</v>
      </c>
      <c r="C182" s="73"/>
      <c r="D182" s="73"/>
      <c r="E182" s="68"/>
      <c r="F182" s="73"/>
      <c r="G182" s="68"/>
      <c r="I182" s="245"/>
      <c r="K182" s="23"/>
      <c r="L182" s="23">
        <v>15</v>
      </c>
      <c r="M182"/>
    </row>
    <row r="183" spans="1:13">
      <c r="A183" s="23">
        <v>16</v>
      </c>
      <c r="B183" s="24" t="s">
        <v>75</v>
      </c>
      <c r="E183" s="57">
        <f>E169-E176</f>
        <v>4930937.6078208946</v>
      </c>
      <c r="G183" s="57">
        <f>G169-G176</f>
        <v>4930937.6078208946</v>
      </c>
      <c r="H183" s="21"/>
      <c r="I183" s="266">
        <f>E183-G183</f>
        <v>0</v>
      </c>
      <c r="J183" s="21"/>
      <c r="K183" s="23" t="s">
        <v>173</v>
      </c>
      <c r="L183" s="23">
        <v>16</v>
      </c>
      <c r="M183"/>
    </row>
    <row r="184" spans="1:13">
      <c r="A184" s="23">
        <v>17</v>
      </c>
      <c r="B184" s="24" t="s">
        <v>76</v>
      </c>
      <c r="E184" s="45">
        <f>E170-E177</f>
        <v>7911</v>
      </c>
      <c r="G184" s="45">
        <f>G170-G177</f>
        <v>7911</v>
      </c>
      <c r="H184" s="21"/>
      <c r="I184" s="246">
        <f t="shared" ref="I184:I186" si="7">E184-G184</f>
        <v>0</v>
      </c>
      <c r="J184" s="21"/>
      <c r="K184" s="23" t="s">
        <v>174</v>
      </c>
      <c r="L184" s="23">
        <v>17</v>
      </c>
      <c r="M184"/>
    </row>
    <row r="185" spans="1:13">
      <c r="A185" s="23">
        <v>18</v>
      </c>
      <c r="B185" s="24" t="s">
        <v>77</v>
      </c>
      <c r="E185" s="45">
        <f t="shared" ref="E185:G186" si="8">E171-E178</f>
        <v>48039</v>
      </c>
      <c r="G185" s="45">
        <f t="shared" si="8"/>
        <v>48039</v>
      </c>
      <c r="H185" s="21"/>
      <c r="I185" s="246">
        <f t="shared" si="7"/>
        <v>0</v>
      </c>
      <c r="J185" s="21"/>
      <c r="K185" s="23" t="s">
        <v>175</v>
      </c>
      <c r="L185" s="23">
        <v>18</v>
      </c>
      <c r="M185"/>
    </row>
    <row r="186" spans="1:13">
      <c r="A186" s="23">
        <v>19</v>
      </c>
      <c r="B186" s="24" t="s">
        <v>78</v>
      </c>
      <c r="E186" s="45">
        <f t="shared" si="8"/>
        <v>103991</v>
      </c>
      <c r="G186" s="45">
        <f t="shared" si="8"/>
        <v>103991</v>
      </c>
      <c r="H186" s="21"/>
      <c r="I186" s="246">
        <f t="shared" si="7"/>
        <v>0</v>
      </c>
      <c r="J186" s="21"/>
      <c r="K186" s="23" t="s">
        <v>176</v>
      </c>
      <c r="L186" s="23">
        <v>19</v>
      </c>
      <c r="M186"/>
    </row>
    <row r="187" spans="1:13" ht="16.5" thickBot="1">
      <c r="A187" s="23">
        <v>20</v>
      </c>
      <c r="B187" s="22" t="s">
        <v>79</v>
      </c>
      <c r="E187" s="284">
        <f>SUM(E183:E186)</f>
        <v>5090878.6078208946</v>
      </c>
      <c r="G187" s="284">
        <f>SUM(G183:G186)</f>
        <v>5090878.6078208946</v>
      </c>
      <c r="H187" s="21"/>
      <c r="I187" s="286">
        <f>SUM(I183:I186)</f>
        <v>0</v>
      </c>
      <c r="J187" s="21"/>
      <c r="K187" s="23" t="s">
        <v>118</v>
      </c>
      <c r="L187" s="23">
        <v>20</v>
      </c>
      <c r="M187"/>
    </row>
    <row r="188" spans="1:13" ht="16.5" thickTop="1">
      <c r="A188" s="23">
        <v>21</v>
      </c>
      <c r="E188" s="57"/>
      <c r="G188" s="57"/>
      <c r="I188" s="250"/>
      <c r="K188" s="23"/>
      <c r="L188" s="23">
        <v>21</v>
      </c>
      <c r="M188"/>
    </row>
    <row r="189" spans="1:13" ht="18.75">
      <c r="A189" s="23">
        <v>22</v>
      </c>
      <c r="B189" s="27" t="s">
        <v>434</v>
      </c>
      <c r="E189" s="57"/>
      <c r="G189" s="57"/>
      <c r="I189" s="250"/>
      <c r="K189" s="23"/>
      <c r="L189" s="23">
        <v>22</v>
      </c>
      <c r="M189"/>
    </row>
    <row r="190" spans="1:13">
      <c r="A190" s="23">
        <v>23</v>
      </c>
      <c r="B190" s="24" t="s">
        <v>120</v>
      </c>
      <c r="E190" s="58">
        <f>'Pg3 BK-1 TO5 C3_Revised'!E188</f>
        <v>0</v>
      </c>
      <c r="G190" s="58">
        <v>0</v>
      </c>
      <c r="I190" s="249">
        <f>E190-G190</f>
        <v>0</v>
      </c>
      <c r="K190" s="23" t="s">
        <v>177</v>
      </c>
      <c r="L190" s="23">
        <v>23</v>
      </c>
      <c r="M190"/>
    </row>
    <row r="191" spans="1:13">
      <c r="A191" s="23">
        <v>24</v>
      </c>
      <c r="B191" s="22" t="s">
        <v>121</v>
      </c>
      <c r="E191" s="107">
        <f>'Pg3 BK-1 TO5 C3_Revised'!E189</f>
        <v>0</v>
      </c>
      <c r="G191" s="107">
        <v>0</v>
      </c>
      <c r="I191" s="287">
        <f>E191-G191</f>
        <v>0</v>
      </c>
      <c r="K191" s="23" t="s">
        <v>178</v>
      </c>
      <c r="L191" s="23">
        <v>24</v>
      </c>
      <c r="M191"/>
    </row>
    <row r="192" spans="1:13" ht="16.5" thickBot="1">
      <c r="A192" s="23">
        <v>25</v>
      </c>
      <c r="B192" s="24" t="s">
        <v>122</v>
      </c>
      <c r="E192" s="130">
        <f>E190-E191</f>
        <v>0</v>
      </c>
      <c r="G192" s="130">
        <f>G190-G191</f>
        <v>0</v>
      </c>
      <c r="I192" s="286">
        <f>E192-G192</f>
        <v>0</v>
      </c>
      <c r="K192" s="23" t="s">
        <v>123</v>
      </c>
      <c r="L192" s="23">
        <v>25</v>
      </c>
      <c r="M192"/>
    </row>
    <row r="193" spans="1:13" ht="16.5" thickTop="1">
      <c r="A193" s="23"/>
      <c r="B193" s="24"/>
      <c r="G193" s="56"/>
      <c r="K193" s="23"/>
      <c r="M193"/>
    </row>
    <row r="194" spans="1:13">
      <c r="A194" s="23"/>
      <c r="B194" s="24"/>
      <c r="G194" s="57"/>
      <c r="K194" s="23"/>
      <c r="M194"/>
    </row>
    <row r="195" spans="1:13">
      <c r="A195" s="21"/>
      <c r="B195" s="301"/>
      <c r="G195" s="57"/>
      <c r="K195" s="23"/>
      <c r="M195"/>
    </row>
    <row r="196" spans="1:13" ht="18.75">
      <c r="A196" s="26">
        <v>1</v>
      </c>
      <c r="B196" s="22" t="str">
        <f>B44</f>
        <v>Amounts for TO5 Cycle 3 are as filed in the following dockets: ER21-526, ER22-527, ER23-542, ER24-524, and ER25-270.</v>
      </c>
      <c r="G196" s="57"/>
      <c r="K196" s="23"/>
      <c r="M196"/>
    </row>
    <row r="197" spans="1:13" ht="18.75">
      <c r="A197" s="26">
        <v>2</v>
      </c>
      <c r="B197" s="22" t="s">
        <v>124</v>
      </c>
      <c r="G197" s="57"/>
      <c r="K197" s="23"/>
      <c r="M197"/>
    </row>
    <row r="198" spans="1:13">
      <c r="A198" s="23"/>
      <c r="G198" s="57"/>
      <c r="K198" s="23"/>
      <c r="M198"/>
    </row>
    <row r="199" spans="1:13">
      <c r="G199" s="75"/>
      <c r="L199"/>
    </row>
  </sheetData>
  <mergeCells count="20">
    <mergeCell ref="B51:K51"/>
    <mergeCell ref="B105:K105"/>
    <mergeCell ref="B106:K106"/>
    <mergeCell ref="B162:K162"/>
    <mergeCell ref="B163:K163"/>
    <mergeCell ref="B104:K104"/>
    <mergeCell ref="B107:K107"/>
    <mergeCell ref="B108:K108"/>
    <mergeCell ref="B159:K159"/>
    <mergeCell ref="B160:K160"/>
    <mergeCell ref="B161:K161"/>
    <mergeCell ref="B49:K49"/>
    <mergeCell ref="B50:K50"/>
    <mergeCell ref="B48:K48"/>
    <mergeCell ref="B2:K2"/>
    <mergeCell ref="B3:K3"/>
    <mergeCell ref="B4:K4"/>
    <mergeCell ref="B5:K5"/>
    <mergeCell ref="B6:K6"/>
    <mergeCell ref="B47:K47"/>
  </mergeCells>
  <printOptions horizontalCentered="1"/>
  <pageMargins left="0.25" right="0.25" top="0.5" bottom="0.5" header="0.35" footer="0.25"/>
  <pageSetup scale="41" orientation="portrait" r:id="rId1"/>
  <headerFooter scaleWithDoc="0" alignWithMargins="0">
    <oddFooter>&amp;L&amp;A&amp;CPage 2.&amp;P&amp;R&amp;F</oddFooter>
  </headerFooter>
  <rowBreaks count="3" manualBreakCount="3">
    <brk id="45" max="16383" man="1"/>
    <brk id="102" max="16383" man="1"/>
    <brk id="1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36FD8-8B42-4213-9A0A-79A8D4A230E2}">
  <dimension ref="A1:L195"/>
  <sheetViews>
    <sheetView zoomScale="80" zoomScaleNormal="80" workbookViewId="0">
      <selection activeCell="B32" sqref="B32"/>
    </sheetView>
  </sheetViews>
  <sheetFormatPr defaultColWidth="9.42578125" defaultRowHeight="15.75"/>
  <cols>
    <col min="1" max="1" width="5.42578125" style="22" customWidth="1"/>
    <col min="2" max="2" width="97.5703125" style="22" customWidth="1"/>
    <col min="3" max="3" width="10.42578125" style="22" customWidth="1"/>
    <col min="4" max="4" width="1.5703125" style="22" customWidth="1"/>
    <col min="5" max="5" width="21.42578125" style="22" customWidth="1"/>
    <col min="6" max="6" width="1.5703125" style="22" customWidth="1"/>
    <col min="7" max="7" width="60.85546875" style="22" customWidth="1"/>
    <col min="8" max="8" width="5.42578125" style="23" customWidth="1"/>
    <col min="9" max="9" width="22.42578125" style="22" customWidth="1"/>
    <col min="10" max="10" width="20.42578125" style="22" bestFit="1" customWidth="1"/>
    <col min="11" max="16384" width="9.42578125" style="22"/>
  </cols>
  <sheetData>
    <row r="1" spans="1:12">
      <c r="A1"/>
      <c r="B1"/>
      <c r="C1"/>
      <c r="D1"/>
      <c r="E1"/>
      <c r="F1"/>
      <c r="G1" s="31"/>
      <c r="H1"/>
      <c r="I1"/>
      <c r="J1"/>
    </row>
    <row r="2" spans="1:12">
      <c r="A2" s="23"/>
      <c r="B2" s="383" t="s">
        <v>125</v>
      </c>
      <c r="C2" s="387"/>
      <c r="D2" s="387"/>
      <c r="E2" s="387"/>
      <c r="F2" s="387"/>
      <c r="G2" s="387"/>
      <c r="H2"/>
    </row>
    <row r="3" spans="1:12">
      <c r="A3" s="23" t="s">
        <v>15</v>
      </c>
      <c r="B3" s="383" t="s">
        <v>126</v>
      </c>
      <c r="C3" s="387"/>
      <c r="D3" s="387"/>
      <c r="E3" s="387"/>
      <c r="F3" s="387"/>
      <c r="G3" s="387"/>
      <c r="H3"/>
    </row>
    <row r="4" spans="1:12" ht="17.25">
      <c r="A4" s="23"/>
      <c r="B4" s="383" t="s">
        <v>127</v>
      </c>
      <c r="C4" s="384"/>
      <c r="D4" s="384"/>
      <c r="E4" s="384"/>
      <c r="F4" s="384"/>
      <c r="G4" s="384"/>
      <c r="H4"/>
      <c r="J4"/>
    </row>
    <row r="5" spans="1:12">
      <c r="A5" s="23"/>
      <c r="B5" s="388" t="s">
        <v>128</v>
      </c>
      <c r="C5" s="388"/>
      <c r="D5" s="388"/>
      <c r="E5" s="388"/>
      <c r="F5" s="388"/>
      <c r="G5" s="388"/>
      <c r="H5"/>
      <c r="J5"/>
    </row>
    <row r="6" spans="1:12">
      <c r="A6" s="23"/>
      <c r="B6" s="389" t="s">
        <v>2</v>
      </c>
      <c r="C6" s="387"/>
      <c r="D6" s="387"/>
      <c r="E6" s="387"/>
      <c r="F6" s="387"/>
      <c r="G6" s="387"/>
      <c r="H6"/>
      <c r="J6"/>
    </row>
    <row r="7" spans="1:12">
      <c r="A7" s="23"/>
      <c r="B7" s="32"/>
      <c r="C7" s="30"/>
      <c r="D7" s="30"/>
      <c r="E7" s="30"/>
      <c r="F7" s="30"/>
      <c r="G7" s="30"/>
      <c r="H7"/>
      <c r="J7"/>
      <c r="K7" s="327"/>
      <c r="L7" s="327"/>
    </row>
    <row r="8" spans="1:12">
      <c r="A8" s="23" t="s">
        <v>3</v>
      </c>
      <c r="E8" s="33"/>
      <c r="G8" s="23"/>
      <c r="H8" s="23" t="s">
        <v>3</v>
      </c>
      <c r="J8"/>
      <c r="K8" s="327"/>
      <c r="L8" s="327"/>
    </row>
    <row r="9" spans="1:12" ht="15.75" customHeight="1">
      <c r="A9" s="23" t="s">
        <v>7</v>
      </c>
      <c r="B9" s="30" t="s">
        <v>15</v>
      </c>
      <c r="E9" s="122" t="s">
        <v>5</v>
      </c>
      <c r="G9" s="123" t="s">
        <v>6</v>
      </c>
      <c r="H9" s="23" t="s">
        <v>7</v>
      </c>
      <c r="J9"/>
    </row>
    <row r="10" spans="1:12">
      <c r="A10" s="34"/>
      <c r="B10" s="27" t="s">
        <v>16</v>
      </c>
      <c r="E10" s="35"/>
      <c r="G10" s="23"/>
      <c r="H10" s="34"/>
    </row>
    <row r="11" spans="1:12">
      <c r="A11" s="23">
        <v>1</v>
      </c>
      <c r="B11" s="24" t="s">
        <v>17</v>
      </c>
      <c r="C11" s="36"/>
      <c r="D11" s="36"/>
      <c r="E11" s="253">
        <v>82582.833180000001</v>
      </c>
      <c r="F11" s="21"/>
      <c r="G11" s="23" t="s">
        <v>413</v>
      </c>
      <c r="H11" s="23">
        <v>1</v>
      </c>
      <c r="I11" s="37"/>
    </row>
    <row r="12" spans="1:12">
      <c r="A12" s="23">
        <v>2</v>
      </c>
      <c r="B12" s="24" t="s">
        <v>15</v>
      </c>
      <c r="C12" s="36"/>
      <c r="D12" s="36"/>
      <c r="E12" s="38" t="s">
        <v>15</v>
      </c>
      <c r="G12" s="23"/>
      <c r="H12" s="23">
        <v>2</v>
      </c>
      <c r="I12" s="37"/>
    </row>
    <row r="13" spans="1:12">
      <c r="A13" s="23">
        <v>3</v>
      </c>
      <c r="B13" s="24" t="s">
        <v>19</v>
      </c>
      <c r="C13" s="36"/>
      <c r="D13" s="36"/>
      <c r="E13" s="254">
        <v>71004.783585038749</v>
      </c>
      <c r="F13" s="21"/>
      <c r="G13" s="23" t="s">
        <v>414</v>
      </c>
      <c r="H13" s="23">
        <v>3</v>
      </c>
      <c r="I13" s="37"/>
    </row>
    <row r="14" spans="1:12">
      <c r="A14" s="23">
        <v>4</v>
      </c>
      <c r="B14" s="24"/>
      <c r="C14" s="36"/>
      <c r="D14" s="36"/>
      <c r="E14" s="38"/>
      <c r="F14" s="30"/>
      <c r="G14" s="23"/>
      <c r="H14" s="23">
        <v>4</v>
      </c>
      <c r="J14" s="39"/>
    </row>
    <row r="15" spans="1:12">
      <c r="A15" s="23">
        <v>5</v>
      </c>
      <c r="B15" s="24" t="s">
        <v>20</v>
      </c>
      <c r="C15" s="36"/>
      <c r="D15" s="36"/>
      <c r="E15" s="124">
        <v>0</v>
      </c>
      <c r="G15" s="23" t="s">
        <v>129</v>
      </c>
      <c r="H15" s="23">
        <v>5</v>
      </c>
      <c r="J15" s="39"/>
    </row>
    <row r="16" spans="1:12">
      <c r="A16" s="23">
        <v>6</v>
      </c>
      <c r="B16" s="24" t="s">
        <v>21</v>
      </c>
      <c r="C16" s="36"/>
      <c r="D16" s="36"/>
      <c r="E16" s="48">
        <f>SUM(E11:E15)</f>
        <v>153587.61676503875</v>
      </c>
      <c r="F16" s="21"/>
      <c r="G16" s="23" t="s">
        <v>22</v>
      </c>
      <c r="H16" s="23">
        <v>6</v>
      </c>
      <c r="I16" s="40"/>
      <c r="J16" s="39"/>
    </row>
    <row r="17" spans="1:9">
      <c r="A17" s="23">
        <v>7</v>
      </c>
      <c r="E17" s="41"/>
      <c r="G17" s="23"/>
      <c r="H17" s="23">
        <v>7</v>
      </c>
    </row>
    <row r="18" spans="1:9">
      <c r="A18" s="23">
        <v>8</v>
      </c>
      <c r="B18" s="22" t="s">
        <v>23</v>
      </c>
      <c r="C18" s="36"/>
      <c r="D18" s="36"/>
      <c r="E18" s="255">
        <v>192771.97002441203</v>
      </c>
      <c r="F18" s="21"/>
      <c r="G18" s="23" t="s">
        <v>220</v>
      </c>
      <c r="H18" s="23">
        <v>8</v>
      </c>
    </row>
    <row r="19" spans="1:9">
      <c r="A19" s="23">
        <v>9</v>
      </c>
      <c r="E19" s="43" t="s">
        <v>15</v>
      </c>
      <c r="G19" s="23"/>
      <c r="H19" s="23">
        <v>9</v>
      </c>
    </row>
    <row r="20" spans="1:9" ht="18.75">
      <c r="A20" s="23">
        <v>10</v>
      </c>
      <c r="B20" s="22" t="s">
        <v>24</v>
      </c>
      <c r="E20" s="44">
        <v>0</v>
      </c>
      <c r="G20" s="23" t="s">
        <v>130</v>
      </c>
      <c r="H20" s="23">
        <v>10</v>
      </c>
      <c r="I20" s="37"/>
    </row>
    <row r="21" spans="1:9">
      <c r="A21" s="23">
        <v>11</v>
      </c>
      <c r="E21" s="43"/>
      <c r="G21" s="23"/>
      <c r="H21" s="23">
        <v>11</v>
      </c>
    </row>
    <row r="22" spans="1:9">
      <c r="A22" s="23">
        <v>12</v>
      </c>
      <c r="B22" s="22" t="s">
        <v>25</v>
      </c>
      <c r="C22" s="36"/>
      <c r="D22" s="36"/>
      <c r="E22" s="254">
        <v>50503</v>
      </c>
      <c r="F22" s="21"/>
      <c r="G22" s="23" t="s">
        <v>221</v>
      </c>
      <c r="H22" s="23">
        <v>12</v>
      </c>
      <c r="I22" s="37"/>
    </row>
    <row r="23" spans="1:9">
      <c r="A23" s="23">
        <v>13</v>
      </c>
      <c r="B23" s="24"/>
      <c r="C23" s="36"/>
      <c r="D23" s="36"/>
      <c r="E23" s="45"/>
      <c r="G23" s="23"/>
      <c r="H23" s="23">
        <v>13</v>
      </c>
    </row>
    <row r="24" spans="1:9">
      <c r="A24" s="23">
        <v>14</v>
      </c>
      <c r="B24" s="22" t="s">
        <v>26</v>
      </c>
      <c r="C24" s="36"/>
      <c r="D24" s="36"/>
      <c r="E24" s="125">
        <v>2528.6095301464243</v>
      </c>
      <c r="F24" s="30"/>
      <c r="G24" s="23" t="s">
        <v>131</v>
      </c>
      <c r="H24" s="23">
        <v>14</v>
      </c>
      <c r="I24" s="37"/>
    </row>
    <row r="25" spans="1:9">
      <c r="A25" s="23">
        <v>15</v>
      </c>
      <c r="B25" s="24" t="s">
        <v>27</v>
      </c>
      <c r="C25" s="36"/>
      <c r="D25" s="36"/>
      <c r="E25" s="57">
        <f>SUM(E16:E24)</f>
        <v>399391.19631959719</v>
      </c>
      <c r="F25" s="21"/>
      <c r="G25" s="23" t="s">
        <v>28</v>
      </c>
      <c r="H25" s="23">
        <v>15</v>
      </c>
    </row>
    <row r="26" spans="1:9">
      <c r="A26" s="23">
        <v>16</v>
      </c>
      <c r="B26" s="24"/>
      <c r="C26" s="36"/>
      <c r="D26" s="36"/>
      <c r="E26" s="46"/>
      <c r="G26" s="23"/>
      <c r="H26" s="23">
        <v>16</v>
      </c>
    </row>
    <row r="27" spans="1:9" ht="18.75">
      <c r="A27" s="23">
        <v>17</v>
      </c>
      <c r="B27" s="24" t="s">
        <v>53</v>
      </c>
      <c r="C27" s="36"/>
      <c r="D27" s="36"/>
      <c r="E27" s="47">
        <f>'Pg5 Rev Stmt AV'!G148</f>
        <v>9.8913849237607099E-2</v>
      </c>
      <c r="F27" s="21"/>
      <c r="G27" s="23" t="s">
        <v>415</v>
      </c>
      <c r="H27" s="23">
        <v>17</v>
      </c>
    </row>
    <row r="28" spans="1:9">
      <c r="A28" s="23">
        <v>18</v>
      </c>
      <c r="B28" s="24" t="s">
        <v>29</v>
      </c>
      <c r="C28" s="36"/>
      <c r="D28" s="36"/>
      <c r="E28" s="126">
        <f>E138</f>
        <v>4330162.2067869259</v>
      </c>
      <c r="F28" s="21"/>
      <c r="G28" s="23" t="s">
        <v>132</v>
      </c>
      <c r="H28" s="23">
        <v>18</v>
      </c>
    </row>
    <row r="29" spans="1:9">
      <c r="A29" s="23">
        <v>19</v>
      </c>
      <c r="B29" s="22" t="s">
        <v>133</v>
      </c>
      <c r="C29" s="36"/>
      <c r="D29" s="36"/>
      <c r="E29" s="256">
        <f>E27*E28</f>
        <v>428313.01169650606</v>
      </c>
      <c r="F29" s="21"/>
      <c r="G29" s="23" t="s">
        <v>30</v>
      </c>
      <c r="H29" s="23">
        <v>19</v>
      </c>
    </row>
    <row r="30" spans="1:9">
      <c r="A30" s="23">
        <v>20</v>
      </c>
      <c r="C30" s="36"/>
      <c r="D30" s="36"/>
      <c r="E30" s="46"/>
      <c r="G30" s="23"/>
      <c r="H30" s="23">
        <v>20</v>
      </c>
    </row>
    <row r="31" spans="1:9" ht="18.75">
      <c r="A31" s="23">
        <v>21</v>
      </c>
      <c r="B31" s="24" t="s">
        <v>31</v>
      </c>
      <c r="C31" s="36"/>
      <c r="D31" s="38"/>
      <c r="E31" s="313">
        <f>'Pg5 Rev Stmt AV'!G181</f>
        <v>0</v>
      </c>
      <c r="F31" s="21" t="s">
        <v>18</v>
      </c>
      <c r="G31" s="23" t="s">
        <v>436</v>
      </c>
      <c r="H31" s="23">
        <v>21</v>
      </c>
      <c r="I31" s="37"/>
    </row>
    <row r="32" spans="1:9">
      <c r="A32" s="23">
        <v>22</v>
      </c>
      <c r="B32" s="24" t="s">
        <v>29</v>
      </c>
      <c r="C32" s="36"/>
      <c r="D32" s="36"/>
      <c r="E32" s="126">
        <f>E138-E121</f>
        <v>4330162.2067869259</v>
      </c>
      <c r="F32" s="21"/>
      <c r="G32" s="23" t="s">
        <v>134</v>
      </c>
      <c r="H32" s="23">
        <v>22</v>
      </c>
    </row>
    <row r="33" spans="1:9">
      <c r="A33" s="23">
        <v>23</v>
      </c>
      <c r="B33" s="22" t="s">
        <v>32</v>
      </c>
      <c r="E33" s="307">
        <f>E31*E32</f>
        <v>0</v>
      </c>
      <c r="F33" s="21" t="s">
        <v>18</v>
      </c>
      <c r="G33" s="23" t="s">
        <v>33</v>
      </c>
      <c r="H33" s="23">
        <v>23</v>
      </c>
    </row>
    <row r="34" spans="1:9">
      <c r="A34" s="23">
        <v>24</v>
      </c>
      <c r="E34" s="48"/>
      <c r="G34" s="23"/>
      <c r="H34" s="23">
        <v>24</v>
      </c>
    </row>
    <row r="35" spans="1:9">
      <c r="A35" s="23">
        <v>25</v>
      </c>
      <c r="B35" s="22" t="s">
        <v>34</v>
      </c>
      <c r="E35" s="49">
        <v>1346.7699665379248</v>
      </c>
      <c r="G35" s="23" t="s">
        <v>135</v>
      </c>
      <c r="H35" s="23">
        <v>25</v>
      </c>
      <c r="I35" s="37"/>
    </row>
    <row r="36" spans="1:9">
      <c r="A36" s="23">
        <v>26</v>
      </c>
      <c r="B36" s="22" t="s">
        <v>35</v>
      </c>
      <c r="E36" s="50">
        <v>-5601.2001300000002</v>
      </c>
      <c r="F36" s="30"/>
      <c r="G36" s="23" t="s">
        <v>136</v>
      </c>
      <c r="H36" s="23">
        <v>26</v>
      </c>
      <c r="I36" s="37"/>
    </row>
    <row r="37" spans="1:9">
      <c r="A37" s="23">
        <v>27</v>
      </c>
      <c r="B37" s="22" t="s">
        <v>36</v>
      </c>
      <c r="E37" s="51">
        <v>0</v>
      </c>
      <c r="G37" s="23" t="s">
        <v>137</v>
      </c>
      <c r="H37" s="23">
        <v>27</v>
      </c>
    </row>
    <row r="38" spans="1:9">
      <c r="A38" s="23">
        <v>28</v>
      </c>
      <c r="B38" s="25" t="s">
        <v>37</v>
      </c>
      <c r="E38" s="107">
        <v>0</v>
      </c>
      <c r="G38" s="23" t="s">
        <v>138</v>
      </c>
      <c r="H38" s="23">
        <v>28</v>
      </c>
      <c r="I38" s="37"/>
    </row>
    <row r="39" spans="1:9">
      <c r="A39" s="23">
        <v>29</v>
      </c>
      <c r="E39" s="43" t="s">
        <v>15</v>
      </c>
      <c r="G39" s="23"/>
      <c r="H39" s="23">
        <v>29</v>
      </c>
      <c r="I39" s="37"/>
    </row>
    <row r="40" spans="1:9" ht="19.5" thickBot="1">
      <c r="A40" s="23">
        <v>30</v>
      </c>
      <c r="B40" s="22" t="s">
        <v>38</v>
      </c>
      <c r="C40" s="36"/>
      <c r="D40" s="36"/>
      <c r="E40" s="308">
        <f>E25+E29+E33+SUM(E35:E38)</f>
        <v>823449.77785264119</v>
      </c>
      <c r="F40" s="21" t="s">
        <v>18</v>
      </c>
      <c r="G40" s="23" t="s">
        <v>39</v>
      </c>
      <c r="H40" s="23">
        <v>30</v>
      </c>
      <c r="I40" s="37"/>
    </row>
    <row r="41" spans="1:9" ht="16.5" thickTop="1">
      <c r="A41" s="34"/>
      <c r="C41" s="36"/>
      <c r="D41" s="36"/>
      <c r="E41" s="52"/>
      <c r="F41" s="30"/>
      <c r="G41" s="34"/>
      <c r="H41" s="34"/>
      <c r="I41" s="37"/>
    </row>
    <row r="42" spans="1:9">
      <c r="A42" s="34"/>
      <c r="C42" s="36"/>
      <c r="D42" s="36"/>
      <c r="E42" s="52"/>
      <c r="F42" s="30"/>
      <c r="G42" s="34"/>
      <c r="H42" s="34"/>
      <c r="I42" s="37"/>
    </row>
    <row r="43" spans="1:9">
      <c r="A43" s="21" t="s">
        <v>18</v>
      </c>
      <c r="B43" s="20" t="str">
        <f>'Pg2 BK-1 Comparison TO5 C3'!B43</f>
        <v>Items in BOLD have changed due to clearing the ROE Adder to zero for the TO6 Cycle 1 filing ER25-270 as compared to the original TO5 Cycle 3 filing ER21-526.</v>
      </c>
      <c r="C43" s="36"/>
      <c r="D43" s="36"/>
      <c r="E43" s="52"/>
      <c r="F43" s="30"/>
      <c r="G43" s="34"/>
      <c r="H43" s="34"/>
      <c r="I43" s="37"/>
    </row>
    <row r="44" spans="1:9" ht="18.75">
      <c r="A44" s="26">
        <v>1</v>
      </c>
      <c r="B44" s="22" t="s">
        <v>40</v>
      </c>
      <c r="C44" s="36"/>
      <c r="D44" s="36"/>
      <c r="E44" s="52"/>
      <c r="F44" s="30"/>
      <c r="G44" s="34"/>
      <c r="H44" s="34"/>
      <c r="I44" s="37"/>
    </row>
    <row r="45" spans="1:9" ht="18.75">
      <c r="A45" s="26"/>
      <c r="C45" s="36"/>
      <c r="D45" s="36"/>
      <c r="E45" s="52"/>
      <c r="F45" s="30"/>
      <c r="G45" s="34"/>
      <c r="H45" s="34"/>
      <c r="I45" s="37"/>
    </row>
    <row r="46" spans="1:9">
      <c r="A46" s="34"/>
      <c r="C46" s="36"/>
      <c r="D46" s="36"/>
      <c r="E46" s="52"/>
      <c r="F46" s="30"/>
      <c r="G46" s="31"/>
      <c r="H46" s="34"/>
      <c r="I46" s="37"/>
    </row>
    <row r="47" spans="1:9">
      <c r="A47" s="34"/>
      <c r="B47" s="383" t="s">
        <v>125</v>
      </c>
      <c r="C47" s="387"/>
      <c r="D47" s="387"/>
      <c r="E47" s="387"/>
      <c r="F47" s="387"/>
      <c r="G47" s="387"/>
      <c r="H47" s="34"/>
      <c r="I47" s="37"/>
    </row>
    <row r="48" spans="1:9">
      <c r="A48" s="34"/>
      <c r="B48" s="383" t="s">
        <v>126</v>
      </c>
      <c r="C48" s="387"/>
      <c r="D48" s="387"/>
      <c r="E48" s="387"/>
      <c r="F48" s="387"/>
      <c r="G48" s="387"/>
      <c r="H48" s="34"/>
      <c r="I48" s="37"/>
    </row>
    <row r="49" spans="1:9" ht="17.25">
      <c r="A49" s="34"/>
      <c r="B49" s="383" t="s">
        <v>127</v>
      </c>
      <c r="C49" s="384"/>
      <c r="D49" s="384"/>
      <c r="E49" s="384"/>
      <c r="F49" s="384"/>
      <c r="G49" s="384"/>
      <c r="H49" s="34"/>
      <c r="I49" s="37"/>
    </row>
    <row r="50" spans="1:9">
      <c r="A50" s="34"/>
      <c r="B50" s="385" t="s">
        <v>128</v>
      </c>
      <c r="C50" s="386"/>
      <c r="D50" s="386"/>
      <c r="E50" s="386"/>
      <c r="F50" s="386"/>
      <c r="G50" s="386"/>
      <c r="H50" s="34"/>
      <c r="I50" s="37"/>
    </row>
    <row r="51" spans="1:9">
      <c r="A51" s="34"/>
      <c r="B51" s="389" t="s">
        <v>2</v>
      </c>
      <c r="C51" s="387"/>
      <c r="D51" s="387"/>
      <c r="E51" s="387"/>
      <c r="F51" s="387"/>
      <c r="G51" s="387"/>
      <c r="H51" s="34"/>
      <c r="I51" s="37"/>
    </row>
    <row r="52" spans="1:9">
      <c r="A52" s="34"/>
      <c r="C52" s="36"/>
      <c r="D52" s="36"/>
      <c r="E52" s="52"/>
      <c r="F52" s="30"/>
      <c r="G52" s="34"/>
      <c r="H52" s="34"/>
      <c r="I52" s="37"/>
    </row>
    <row r="53" spans="1:9">
      <c r="A53" s="23" t="s">
        <v>3</v>
      </c>
      <c r="E53" s="33"/>
      <c r="G53" s="23"/>
      <c r="H53" s="23" t="s">
        <v>3</v>
      </c>
      <c r="I53" s="37"/>
    </row>
    <row r="54" spans="1:9">
      <c r="A54" s="23" t="s">
        <v>7</v>
      </c>
      <c r="B54" s="30" t="s">
        <v>15</v>
      </c>
      <c r="E54" s="122" t="s">
        <v>5</v>
      </c>
      <c r="G54" s="123" t="s">
        <v>6</v>
      </c>
      <c r="H54" s="23" t="s">
        <v>7</v>
      </c>
      <c r="I54" s="37"/>
    </row>
    <row r="55" spans="1:9" ht="18.75">
      <c r="A55" s="34"/>
      <c r="B55" s="27" t="s">
        <v>41</v>
      </c>
      <c r="E55" s="23"/>
      <c r="G55" s="23"/>
      <c r="H55" s="34"/>
      <c r="I55" s="37"/>
    </row>
    <row r="56" spans="1:9">
      <c r="A56" s="23">
        <v>1</v>
      </c>
      <c r="B56" s="24" t="s">
        <v>42</v>
      </c>
      <c r="C56" s="36"/>
      <c r="D56" s="36"/>
      <c r="E56" s="53">
        <v>0</v>
      </c>
      <c r="G56" s="23" t="s">
        <v>139</v>
      </c>
      <c r="H56" s="23">
        <v>1</v>
      </c>
      <c r="I56" s="37"/>
    </row>
    <row r="57" spans="1:9">
      <c r="A57" s="23">
        <v>2</v>
      </c>
      <c r="B57" s="24"/>
      <c r="C57" s="36"/>
      <c r="D57" s="36"/>
      <c r="E57" s="54"/>
      <c r="G57" s="23"/>
      <c r="H57" s="23">
        <v>2</v>
      </c>
    </row>
    <row r="58" spans="1:9" ht="18.75">
      <c r="A58" s="23">
        <v>3</v>
      </c>
      <c r="B58" s="24" t="s">
        <v>43</v>
      </c>
      <c r="C58" s="36"/>
      <c r="D58" s="36"/>
      <c r="E58" s="47">
        <f>'Pg5 Rev Stmt AV'!G226</f>
        <v>1.7918893594493838E-2</v>
      </c>
      <c r="F58" s="55"/>
      <c r="G58" s="23" t="s">
        <v>417</v>
      </c>
      <c r="H58" s="23">
        <v>3</v>
      </c>
    </row>
    <row r="59" spans="1:9">
      <c r="A59" s="23">
        <v>4</v>
      </c>
      <c r="B59" s="22" t="s">
        <v>44</v>
      </c>
      <c r="C59" s="36"/>
      <c r="D59" s="36"/>
      <c r="E59" s="126">
        <f>E143</f>
        <v>0</v>
      </c>
      <c r="G59" s="23" t="s">
        <v>140</v>
      </c>
      <c r="H59" s="23">
        <v>4</v>
      </c>
    </row>
    <row r="60" spans="1:9">
      <c r="A60" s="23">
        <v>5</v>
      </c>
      <c r="B60" s="22" t="s">
        <v>45</v>
      </c>
      <c r="E60" s="137">
        <v>0</v>
      </c>
      <c r="G60" s="23" t="s">
        <v>46</v>
      </c>
      <c r="H60" s="23">
        <v>5</v>
      </c>
    </row>
    <row r="61" spans="1:9">
      <c r="A61" s="23">
        <v>6</v>
      </c>
      <c r="E61" s="56"/>
      <c r="G61" s="23"/>
      <c r="H61" s="23">
        <v>6</v>
      </c>
    </row>
    <row r="62" spans="1:9" ht="18.75">
      <c r="A62" s="23">
        <v>7</v>
      </c>
      <c r="B62" s="24" t="s">
        <v>31</v>
      </c>
      <c r="E62" s="47">
        <f>'Pg5 Rev Stmt AV'!G259</f>
        <v>0</v>
      </c>
      <c r="G62" s="23" t="s">
        <v>418</v>
      </c>
      <c r="H62" s="23">
        <v>7</v>
      </c>
    </row>
    <row r="63" spans="1:9">
      <c r="A63" s="23">
        <v>8</v>
      </c>
      <c r="B63" s="22" t="s">
        <v>44</v>
      </c>
      <c r="E63" s="126">
        <f>E143</f>
        <v>0</v>
      </c>
      <c r="G63" s="23" t="s">
        <v>140</v>
      </c>
      <c r="H63" s="23">
        <v>8</v>
      </c>
    </row>
    <row r="64" spans="1:9">
      <c r="A64" s="23">
        <v>9</v>
      </c>
      <c r="B64" s="22" t="s">
        <v>32</v>
      </c>
      <c r="E64" s="137">
        <v>0</v>
      </c>
      <c r="G64" s="23" t="s">
        <v>47</v>
      </c>
      <c r="H64" s="23">
        <v>9</v>
      </c>
    </row>
    <row r="65" spans="1:9">
      <c r="A65" s="23">
        <v>10</v>
      </c>
      <c r="E65" s="56"/>
      <c r="G65" s="23"/>
      <c r="H65" s="23">
        <v>10</v>
      </c>
    </row>
    <row r="66" spans="1:9" ht="16.5" thickBot="1">
      <c r="A66" s="23">
        <v>11</v>
      </c>
      <c r="B66" s="22" t="s">
        <v>48</v>
      </c>
      <c r="E66" s="127">
        <v>0</v>
      </c>
      <c r="G66" s="23" t="s">
        <v>49</v>
      </c>
      <c r="H66" s="23">
        <v>11</v>
      </c>
    </row>
    <row r="67" spans="1:9" ht="16.5" thickTop="1">
      <c r="A67" s="23">
        <v>12</v>
      </c>
      <c r="E67" s="57"/>
      <c r="G67" s="23"/>
      <c r="H67" s="23">
        <v>12</v>
      </c>
    </row>
    <row r="68" spans="1:9" ht="18.75">
      <c r="A68" s="23">
        <v>13</v>
      </c>
      <c r="B68" s="28" t="s">
        <v>50</v>
      </c>
      <c r="E68" s="57"/>
      <c r="G68" s="23"/>
      <c r="H68" s="23">
        <v>13</v>
      </c>
    </row>
    <row r="69" spans="1:9">
      <c r="A69" s="23">
        <v>14</v>
      </c>
      <c r="B69" s="24" t="s">
        <v>51</v>
      </c>
      <c r="E69" s="58">
        <v>0</v>
      </c>
      <c r="G69" s="23" t="s">
        <v>141</v>
      </c>
      <c r="H69" s="23">
        <v>14</v>
      </c>
    </row>
    <row r="70" spans="1:9">
      <c r="A70" s="23">
        <v>15</v>
      </c>
      <c r="B70" s="24"/>
      <c r="E70" s="59"/>
      <c r="G70" s="23"/>
      <c r="H70" s="23">
        <v>15</v>
      </c>
    </row>
    <row r="71" spans="1:9">
      <c r="A71" s="23">
        <v>16</v>
      </c>
      <c r="B71" s="24" t="s">
        <v>52</v>
      </c>
      <c r="E71" s="58">
        <f>E148</f>
        <v>0</v>
      </c>
      <c r="G71" s="23" t="s">
        <v>142</v>
      </c>
      <c r="H71" s="23">
        <v>16</v>
      </c>
    </row>
    <row r="72" spans="1:9" ht="18.75">
      <c r="A72" s="23">
        <v>17</v>
      </c>
      <c r="B72" s="24" t="s">
        <v>53</v>
      </c>
      <c r="C72" s="36"/>
      <c r="D72" s="38"/>
      <c r="E72" s="257">
        <f>'Pg5 Rev Stmt AV'!G148</f>
        <v>9.8913849237607099E-2</v>
      </c>
      <c r="F72" s="21"/>
      <c r="G72" s="23" t="s">
        <v>415</v>
      </c>
      <c r="H72" s="23">
        <v>17</v>
      </c>
    </row>
    <row r="73" spans="1:9">
      <c r="A73" s="23">
        <v>18</v>
      </c>
      <c r="B73" s="22" t="s">
        <v>54</v>
      </c>
      <c r="E73" s="137">
        <v>0</v>
      </c>
      <c r="G73" s="23" t="s">
        <v>55</v>
      </c>
      <c r="H73" s="23">
        <v>18</v>
      </c>
    </row>
    <row r="74" spans="1:9">
      <c r="A74" s="23">
        <v>19</v>
      </c>
      <c r="E74" s="56"/>
      <c r="G74" s="23"/>
      <c r="H74" s="23">
        <v>19</v>
      </c>
    </row>
    <row r="75" spans="1:9">
      <c r="A75" s="23">
        <v>20</v>
      </c>
      <c r="B75" s="24" t="s">
        <v>52</v>
      </c>
      <c r="E75" s="58">
        <f>E148</f>
        <v>0</v>
      </c>
      <c r="G75" s="23" t="s">
        <v>142</v>
      </c>
      <c r="H75" s="23">
        <v>20</v>
      </c>
    </row>
    <row r="76" spans="1:9" ht="18.75">
      <c r="A76" s="23">
        <v>21</v>
      </c>
      <c r="B76" s="24" t="s">
        <v>31</v>
      </c>
      <c r="C76" s="60"/>
      <c r="D76" s="38"/>
      <c r="E76" s="128">
        <v>0</v>
      </c>
      <c r="F76" s="30"/>
      <c r="G76" s="23" t="s">
        <v>143</v>
      </c>
      <c r="H76" s="23">
        <v>21</v>
      </c>
      <c r="I76" s="60"/>
    </row>
    <row r="77" spans="1:9">
      <c r="A77" s="23">
        <v>22</v>
      </c>
      <c r="B77" s="22" t="s">
        <v>56</v>
      </c>
      <c r="E77" s="137">
        <v>0</v>
      </c>
      <c r="G77" s="23" t="s">
        <v>57</v>
      </c>
      <c r="H77" s="23">
        <v>22</v>
      </c>
    </row>
    <row r="78" spans="1:9">
      <c r="A78" s="23">
        <v>23</v>
      </c>
      <c r="E78" s="57"/>
      <c r="G78" s="23"/>
      <c r="H78" s="23">
        <v>23</v>
      </c>
    </row>
    <row r="79" spans="1:9" ht="16.5" thickBot="1">
      <c r="A79" s="23">
        <v>24</v>
      </c>
      <c r="B79" s="22" t="s">
        <v>58</v>
      </c>
      <c r="E79" s="127">
        <v>0</v>
      </c>
      <c r="G79" s="23" t="s">
        <v>59</v>
      </c>
      <c r="H79" s="23">
        <v>24</v>
      </c>
    </row>
    <row r="80" spans="1:9" ht="16.5" thickTop="1">
      <c r="A80" s="23">
        <v>25</v>
      </c>
      <c r="E80" s="57"/>
      <c r="G80" s="23"/>
      <c r="H80" s="23">
        <v>25</v>
      </c>
    </row>
    <row r="81" spans="1:8" ht="18.75">
      <c r="A81" s="23">
        <v>26</v>
      </c>
      <c r="B81" s="28" t="s">
        <v>60</v>
      </c>
      <c r="C81" s="36"/>
      <c r="D81" s="36"/>
      <c r="E81" s="54"/>
      <c r="G81" s="23"/>
      <c r="H81" s="23">
        <v>26</v>
      </c>
    </row>
    <row r="82" spans="1:8">
      <c r="A82" s="23">
        <v>27</v>
      </c>
      <c r="B82" s="22" t="s">
        <v>61</v>
      </c>
      <c r="C82" s="36"/>
      <c r="D82" s="36"/>
      <c r="E82" s="53">
        <f>E150</f>
        <v>0</v>
      </c>
      <c r="G82" s="23" t="s">
        <v>144</v>
      </c>
      <c r="H82" s="23">
        <v>27</v>
      </c>
    </row>
    <row r="83" spans="1:8" ht="18.75">
      <c r="A83" s="23">
        <v>28</v>
      </c>
      <c r="B83" s="24" t="s">
        <v>53</v>
      </c>
      <c r="C83" s="36"/>
      <c r="D83" s="36"/>
      <c r="E83" s="61">
        <f>'Pg5 Rev Stmt AV'!G148</f>
        <v>9.8913849237607099E-2</v>
      </c>
      <c r="F83" s="21"/>
      <c r="G83" s="23" t="s">
        <v>415</v>
      </c>
      <c r="H83" s="23">
        <v>28</v>
      </c>
    </row>
    <row r="84" spans="1:8">
      <c r="A84" s="23">
        <v>29</v>
      </c>
      <c r="B84" s="22" t="s">
        <v>62</v>
      </c>
      <c r="C84" s="36"/>
      <c r="D84" s="36"/>
      <c r="E84" s="138">
        <v>0</v>
      </c>
      <c r="G84" s="23" t="s">
        <v>63</v>
      </c>
      <c r="H84" s="23">
        <v>29</v>
      </c>
    </row>
    <row r="85" spans="1:8">
      <c r="A85" s="23">
        <v>30</v>
      </c>
      <c r="C85" s="36"/>
      <c r="D85" s="36"/>
      <c r="E85" s="62"/>
      <c r="G85" s="23"/>
      <c r="H85" s="23">
        <v>30</v>
      </c>
    </row>
    <row r="86" spans="1:8">
      <c r="A86" s="23">
        <v>31</v>
      </c>
      <c r="B86" s="22" t="s">
        <v>61</v>
      </c>
      <c r="C86" s="36"/>
      <c r="D86" s="36"/>
      <c r="E86" s="53">
        <f>E150</f>
        <v>0</v>
      </c>
      <c r="G86" s="23" t="s">
        <v>144</v>
      </c>
      <c r="H86" s="23">
        <v>31</v>
      </c>
    </row>
    <row r="87" spans="1:8" ht="18.75">
      <c r="A87" s="23">
        <v>32</v>
      </c>
      <c r="B87" s="24" t="s">
        <v>31</v>
      </c>
      <c r="C87" s="36"/>
      <c r="D87" s="36"/>
      <c r="E87" s="314">
        <f>'Pg5 Rev Stmt AV'!G181</f>
        <v>0</v>
      </c>
      <c r="F87" s="21" t="s">
        <v>18</v>
      </c>
      <c r="G87" s="23" t="s">
        <v>436</v>
      </c>
      <c r="H87" s="23">
        <v>32</v>
      </c>
    </row>
    <row r="88" spans="1:8">
      <c r="A88" s="23">
        <v>33</v>
      </c>
      <c r="B88" s="22" t="s">
        <v>64</v>
      </c>
      <c r="C88" s="36"/>
      <c r="D88" s="36"/>
      <c r="E88" s="138">
        <v>0</v>
      </c>
      <c r="G88" s="23" t="s">
        <v>65</v>
      </c>
      <c r="H88" s="23">
        <v>33</v>
      </c>
    </row>
    <row r="89" spans="1:8">
      <c r="A89" s="23">
        <v>34</v>
      </c>
      <c r="C89" s="36"/>
      <c r="D89" s="36"/>
      <c r="E89" s="62"/>
      <c r="G89" s="23"/>
      <c r="H89" s="23">
        <v>34</v>
      </c>
    </row>
    <row r="90" spans="1:8" ht="16.5" thickBot="1">
      <c r="A90" s="23">
        <v>35</v>
      </c>
      <c r="B90" s="22" t="s">
        <v>66</v>
      </c>
      <c r="C90" s="36"/>
      <c r="D90" s="36"/>
      <c r="E90" s="127">
        <v>0</v>
      </c>
      <c r="G90" s="23" t="s">
        <v>67</v>
      </c>
      <c r="H90" s="23">
        <v>35</v>
      </c>
    </row>
    <row r="91" spans="1:8" ht="16.5" thickTop="1">
      <c r="A91" s="23">
        <v>36</v>
      </c>
      <c r="C91" s="36"/>
      <c r="D91" s="36"/>
      <c r="E91" s="54"/>
      <c r="G91" s="23"/>
      <c r="H91" s="23">
        <v>36</v>
      </c>
    </row>
    <row r="92" spans="1:8" ht="19.5" thickBot="1">
      <c r="A92" s="23">
        <v>37</v>
      </c>
      <c r="B92" s="22" t="s">
        <v>68</v>
      </c>
      <c r="E92" s="129">
        <v>0</v>
      </c>
      <c r="G92" s="23" t="s">
        <v>69</v>
      </c>
      <c r="H92" s="23">
        <v>37</v>
      </c>
    </row>
    <row r="93" spans="1:8" ht="16.5" thickTop="1">
      <c r="A93" s="23">
        <v>38</v>
      </c>
      <c r="C93" s="36"/>
      <c r="D93" s="36"/>
      <c r="E93" s="54"/>
      <c r="G93" s="23"/>
      <c r="H93" s="23">
        <v>38</v>
      </c>
    </row>
    <row r="94" spans="1:8" ht="19.5" thickBot="1">
      <c r="A94" s="23">
        <v>39</v>
      </c>
      <c r="B94" s="28" t="s">
        <v>70</v>
      </c>
      <c r="C94" s="36"/>
      <c r="D94" s="36"/>
      <c r="E94" s="308">
        <f>E40+E92</f>
        <v>823449.77785264119</v>
      </c>
      <c r="F94" s="21" t="s">
        <v>18</v>
      </c>
      <c r="G94" s="23" t="s">
        <v>71</v>
      </c>
      <c r="H94" s="23">
        <v>39</v>
      </c>
    </row>
    <row r="95" spans="1:8" ht="16.5" thickTop="1">
      <c r="A95" s="23"/>
      <c r="B95" s="28"/>
      <c r="C95" s="36"/>
      <c r="D95" s="36"/>
      <c r="E95" s="54"/>
      <c r="F95" s="30"/>
      <c r="G95" s="23"/>
    </row>
    <row r="96" spans="1:8">
      <c r="A96" s="23"/>
      <c r="B96" s="28"/>
      <c r="C96" s="36"/>
      <c r="D96" s="36"/>
      <c r="E96" s="54"/>
      <c r="F96" s="30"/>
      <c r="G96" s="23"/>
    </row>
    <row r="97" spans="1:8">
      <c r="A97" s="21" t="s">
        <v>18</v>
      </c>
      <c r="B97" s="20" t="str">
        <f>B43</f>
        <v>Items in BOLD have changed due to clearing the ROE Adder to zero for the TO6 Cycle 1 filing ER25-270 as compared to the original TO5 Cycle 3 filing ER21-526.</v>
      </c>
      <c r="C97" s="36"/>
      <c r="D97" s="36"/>
      <c r="E97" s="54"/>
      <c r="F97" s="30"/>
      <c r="G97" s="23"/>
    </row>
    <row r="98" spans="1:8" ht="18.75">
      <c r="A98" s="26">
        <v>1</v>
      </c>
      <c r="B98" s="22" t="s">
        <v>40</v>
      </c>
      <c r="C98" s="36"/>
      <c r="D98" s="36"/>
      <c r="E98" s="54"/>
      <c r="G98" s="23"/>
    </row>
    <row r="99" spans="1:8" ht="18.75">
      <c r="A99" s="26">
        <v>2</v>
      </c>
      <c r="B99" s="22" t="s">
        <v>72</v>
      </c>
      <c r="C99" s="36"/>
      <c r="D99" s="36"/>
      <c r="E99" s="63"/>
      <c r="F99" s="42"/>
      <c r="G99" s="23"/>
    </row>
    <row r="100" spans="1:8" ht="18.75">
      <c r="A100" s="26">
        <v>3</v>
      </c>
      <c r="B100" s="22" t="s">
        <v>73</v>
      </c>
      <c r="C100" s="36"/>
      <c r="D100" s="36"/>
      <c r="E100" s="54"/>
      <c r="G100" s="23"/>
    </row>
    <row r="101" spans="1:8">
      <c r="A101" s="23"/>
      <c r="B101" s="30"/>
      <c r="C101" s="36"/>
      <c r="D101" s="36"/>
      <c r="E101" s="54"/>
      <c r="G101" s="23"/>
    </row>
    <row r="102" spans="1:8">
      <c r="A102" s="23"/>
      <c r="C102" s="36"/>
      <c r="D102" s="36"/>
      <c r="E102" s="54"/>
      <c r="G102" s="31"/>
    </row>
    <row r="103" spans="1:8">
      <c r="A103" s="23"/>
      <c r="B103" s="383" t="s">
        <v>125</v>
      </c>
      <c r="C103" s="387"/>
      <c r="D103" s="387"/>
      <c r="E103" s="387"/>
      <c r="F103" s="387"/>
      <c r="G103" s="387"/>
    </row>
    <row r="104" spans="1:8">
      <c r="A104" s="23"/>
      <c r="B104" s="383" t="s">
        <v>126</v>
      </c>
      <c r="C104" s="387"/>
      <c r="D104" s="387"/>
      <c r="E104" s="387"/>
      <c r="F104" s="387"/>
      <c r="G104" s="387"/>
      <c r="H104"/>
    </row>
    <row r="105" spans="1:8" ht="17.25">
      <c r="A105" s="23" t="s">
        <v>15</v>
      </c>
      <c r="B105" s="383" t="s">
        <v>127</v>
      </c>
      <c r="C105" s="384"/>
      <c r="D105" s="384"/>
      <c r="E105" s="384"/>
      <c r="F105" s="384"/>
      <c r="G105" s="384"/>
      <c r="H105" s="23" t="s">
        <v>15</v>
      </c>
    </row>
    <row r="106" spans="1:8">
      <c r="A106" s="23"/>
      <c r="B106" s="385" t="s">
        <v>128</v>
      </c>
      <c r="C106" s="386"/>
      <c r="D106" s="386"/>
      <c r="E106" s="386"/>
      <c r="F106" s="386"/>
      <c r="G106" s="386"/>
    </row>
    <row r="107" spans="1:8">
      <c r="A107" s="23"/>
      <c r="B107" s="389" t="s">
        <v>2</v>
      </c>
      <c r="C107" s="387"/>
      <c r="D107" s="387"/>
      <c r="E107" s="387"/>
      <c r="F107" s="387"/>
      <c r="G107" s="387"/>
    </row>
    <row r="108" spans="1:8">
      <c r="A108" s="23"/>
      <c r="B108" s="32"/>
      <c r="C108" s="30"/>
      <c r="D108" s="30"/>
      <c r="E108" s="30"/>
      <c r="F108" s="30"/>
      <c r="G108" s="30"/>
    </row>
    <row r="109" spans="1:8">
      <c r="A109" s="23" t="s">
        <v>3</v>
      </c>
      <c r="E109" s="33"/>
      <c r="G109" s="23"/>
      <c r="H109" s="23" t="s">
        <v>3</v>
      </c>
    </row>
    <row r="110" spans="1:8">
      <c r="A110" s="23" t="s">
        <v>7</v>
      </c>
      <c r="B110" s="30" t="s">
        <v>15</v>
      </c>
      <c r="E110" s="122" t="s">
        <v>5</v>
      </c>
      <c r="G110" s="123" t="s">
        <v>6</v>
      </c>
      <c r="H110" s="23" t="s">
        <v>7</v>
      </c>
    </row>
    <row r="111" spans="1:8">
      <c r="A111" s="34"/>
      <c r="B111" s="27" t="s">
        <v>145</v>
      </c>
      <c r="C111" s="64"/>
      <c r="D111" s="64"/>
      <c r="E111" s="64"/>
      <c r="G111" s="23"/>
      <c r="H111" s="34"/>
    </row>
    <row r="112" spans="1:8">
      <c r="A112" s="23">
        <v>1</v>
      </c>
      <c r="B112" s="65" t="s">
        <v>74</v>
      </c>
      <c r="C112" s="64"/>
      <c r="D112" s="64"/>
      <c r="E112" s="64"/>
      <c r="G112" s="23"/>
      <c r="H112" s="23">
        <v>1</v>
      </c>
    </row>
    <row r="113" spans="1:8">
      <c r="A113" s="23">
        <v>2</v>
      </c>
      <c r="B113" s="24" t="s">
        <v>75</v>
      </c>
      <c r="C113" s="64"/>
      <c r="D113" s="64"/>
      <c r="E113" s="269">
        <f>E181</f>
        <v>4930937.6078208946</v>
      </c>
      <c r="F113" s="21"/>
      <c r="G113" s="23" t="s">
        <v>146</v>
      </c>
      <c r="H113" s="23">
        <v>2</v>
      </c>
    </row>
    <row r="114" spans="1:8">
      <c r="A114" s="23">
        <v>3</v>
      </c>
      <c r="B114" s="24" t="s">
        <v>76</v>
      </c>
      <c r="C114" s="64"/>
      <c r="D114" s="64"/>
      <c r="E114" s="270">
        <f>E182</f>
        <v>7911</v>
      </c>
      <c r="F114" s="21"/>
      <c r="G114" s="23" t="s">
        <v>147</v>
      </c>
      <c r="H114" s="23">
        <v>3</v>
      </c>
    </row>
    <row r="115" spans="1:8">
      <c r="A115" s="23">
        <v>4</v>
      </c>
      <c r="B115" s="24" t="s">
        <v>77</v>
      </c>
      <c r="C115" s="64"/>
      <c r="D115" s="64"/>
      <c r="E115" s="270">
        <f t="shared" ref="E115:E116" si="0">E183</f>
        <v>48039</v>
      </c>
      <c r="F115" s="21"/>
      <c r="G115" s="23" t="s">
        <v>148</v>
      </c>
      <c r="H115" s="23">
        <v>4</v>
      </c>
    </row>
    <row r="116" spans="1:8">
      <c r="A116" s="23">
        <v>5</v>
      </c>
      <c r="B116" s="24" t="s">
        <v>78</v>
      </c>
      <c r="C116" s="64"/>
      <c r="D116" s="64"/>
      <c r="E116" s="270">
        <f t="shared" si="0"/>
        <v>103991</v>
      </c>
      <c r="F116" s="21"/>
      <c r="G116" s="23" t="s">
        <v>149</v>
      </c>
      <c r="H116" s="23">
        <v>5</v>
      </c>
    </row>
    <row r="117" spans="1:8">
      <c r="A117" s="23">
        <v>6</v>
      </c>
      <c r="B117" s="24" t="s">
        <v>79</v>
      </c>
      <c r="C117" s="23"/>
      <c r="D117" s="23"/>
      <c r="E117" s="256">
        <f>SUM(E113:E116)</f>
        <v>5090878.6078208946</v>
      </c>
      <c r="F117" s="21"/>
      <c r="G117" s="23" t="s">
        <v>80</v>
      </c>
      <c r="H117" s="23">
        <v>6</v>
      </c>
    </row>
    <row r="118" spans="1:8">
      <c r="A118" s="23">
        <v>7</v>
      </c>
      <c r="C118" s="23"/>
      <c r="D118" s="23"/>
      <c r="E118" s="43"/>
      <c r="G118" s="23"/>
      <c r="H118" s="23">
        <v>7</v>
      </c>
    </row>
    <row r="119" spans="1:8">
      <c r="A119" s="23">
        <v>8</v>
      </c>
      <c r="B119" s="65" t="s">
        <v>81</v>
      </c>
      <c r="C119" s="23"/>
      <c r="D119" s="23"/>
      <c r="E119" s="43"/>
      <c r="G119" s="23"/>
      <c r="H119" s="23">
        <v>8</v>
      </c>
    </row>
    <row r="120" spans="1:8">
      <c r="A120" s="23">
        <v>9</v>
      </c>
      <c r="B120" s="24" t="s">
        <v>150</v>
      </c>
      <c r="C120" s="23"/>
      <c r="D120" s="23"/>
      <c r="E120" s="66">
        <v>0</v>
      </c>
      <c r="F120" s="42"/>
      <c r="G120" s="23" t="s">
        <v>151</v>
      </c>
      <c r="H120" s="23">
        <v>9</v>
      </c>
    </row>
    <row r="121" spans="1:8">
      <c r="A121" s="23">
        <v>10</v>
      </c>
      <c r="B121" s="24" t="s">
        <v>82</v>
      </c>
      <c r="C121" s="23"/>
      <c r="D121" s="23"/>
      <c r="E121" s="67">
        <v>0</v>
      </c>
      <c r="G121" s="23" t="s">
        <v>152</v>
      </c>
      <c r="H121" s="23">
        <v>10</v>
      </c>
    </row>
    <row r="122" spans="1:8">
      <c r="A122" s="23">
        <v>11</v>
      </c>
      <c r="B122" s="24" t="s">
        <v>83</v>
      </c>
      <c r="C122" s="23"/>
      <c r="D122" s="23"/>
      <c r="E122" s="139">
        <v>0</v>
      </c>
      <c r="F122" s="42"/>
      <c r="G122" s="23" t="s">
        <v>84</v>
      </c>
      <c r="H122" s="23">
        <v>11</v>
      </c>
    </row>
    <row r="123" spans="1:8">
      <c r="A123" s="23">
        <v>12</v>
      </c>
      <c r="B123" s="24"/>
      <c r="C123" s="23"/>
      <c r="D123" s="23"/>
      <c r="E123" s="54"/>
      <c r="G123" s="23"/>
      <c r="H123" s="23">
        <v>12</v>
      </c>
    </row>
    <row r="124" spans="1:8">
      <c r="A124" s="23">
        <v>13</v>
      </c>
      <c r="B124" s="65" t="s">
        <v>85</v>
      </c>
      <c r="E124" s="43"/>
      <c r="G124" s="23"/>
      <c r="H124" s="23">
        <v>13</v>
      </c>
    </row>
    <row r="125" spans="1:8">
      <c r="A125" s="23">
        <v>14</v>
      </c>
      <c r="B125" s="22" t="s">
        <v>86</v>
      </c>
      <c r="C125" s="23"/>
      <c r="D125" s="23"/>
      <c r="E125" s="271">
        <v>-846640.86325872224</v>
      </c>
      <c r="F125" s="21"/>
      <c r="G125" s="23" t="s">
        <v>217</v>
      </c>
      <c r="H125" s="23">
        <v>14</v>
      </c>
    </row>
    <row r="126" spans="1:8">
      <c r="A126" s="23">
        <v>15</v>
      </c>
      <c r="B126" s="22" t="s">
        <v>87</v>
      </c>
      <c r="C126" s="23"/>
      <c r="D126" s="23"/>
      <c r="E126" s="51">
        <v>0</v>
      </c>
      <c r="G126" s="23" t="s">
        <v>153</v>
      </c>
      <c r="H126" s="23">
        <v>15</v>
      </c>
    </row>
    <row r="127" spans="1:8">
      <c r="A127" s="23">
        <v>16</v>
      </c>
      <c r="B127" s="24" t="s">
        <v>88</v>
      </c>
      <c r="C127" s="23"/>
      <c r="D127" s="23"/>
      <c r="E127" s="256">
        <f>SUM(E125:E126)</f>
        <v>-846640.86325872224</v>
      </c>
      <c r="F127" s="21"/>
      <c r="G127" s="23" t="s">
        <v>89</v>
      </c>
      <c r="H127" s="23">
        <v>16</v>
      </c>
    </row>
    <row r="128" spans="1:8">
      <c r="A128" s="23">
        <v>17</v>
      </c>
      <c r="C128" s="23"/>
      <c r="D128" s="23"/>
      <c r="E128" s="68"/>
      <c r="G128" s="23"/>
      <c r="H128" s="23">
        <v>17</v>
      </c>
    </row>
    <row r="129" spans="1:8">
      <c r="A129" s="23">
        <v>18</v>
      </c>
      <c r="B129" s="65" t="s">
        <v>90</v>
      </c>
      <c r="C129" s="23"/>
      <c r="D129" s="23"/>
      <c r="E129" s="68"/>
      <c r="G129" s="23"/>
      <c r="H129" s="23">
        <v>18</v>
      </c>
    </row>
    <row r="130" spans="1:8">
      <c r="A130" s="23">
        <v>19</v>
      </c>
      <c r="B130" s="24" t="s">
        <v>154</v>
      </c>
      <c r="C130" s="23"/>
      <c r="D130" s="23"/>
      <c r="E130" s="269">
        <v>51621</v>
      </c>
      <c r="F130" s="21"/>
      <c r="G130" s="23" t="s">
        <v>419</v>
      </c>
      <c r="H130" s="23">
        <v>19</v>
      </c>
    </row>
    <row r="131" spans="1:8">
      <c r="A131" s="23">
        <v>20</v>
      </c>
      <c r="B131" s="24" t="s">
        <v>91</v>
      </c>
      <c r="C131" s="23"/>
      <c r="D131" s="23"/>
      <c r="E131" s="270">
        <v>25856</v>
      </c>
      <c r="F131" s="21"/>
      <c r="G131" s="23" t="s">
        <v>420</v>
      </c>
      <c r="H131" s="23">
        <v>20</v>
      </c>
    </row>
    <row r="132" spans="1:8">
      <c r="A132" s="23">
        <v>21</v>
      </c>
      <c r="B132" s="24" t="s">
        <v>92</v>
      </c>
      <c r="C132" s="23"/>
      <c r="D132" s="23"/>
      <c r="E132" s="272">
        <v>19198.452095629844</v>
      </c>
      <c r="F132" s="21"/>
      <c r="G132" s="23" t="s">
        <v>421</v>
      </c>
      <c r="H132" s="23">
        <v>21</v>
      </c>
    </row>
    <row r="133" spans="1:8">
      <c r="A133" s="23">
        <v>22</v>
      </c>
      <c r="B133" s="24" t="s">
        <v>155</v>
      </c>
      <c r="E133" s="256">
        <f>SUM(E130:E132)</f>
        <v>96675.452095629851</v>
      </c>
      <c r="F133" s="21"/>
      <c r="G133" s="23" t="s">
        <v>93</v>
      </c>
      <c r="H133" s="23">
        <v>22</v>
      </c>
    </row>
    <row r="134" spans="1:8">
      <c r="A134" s="23">
        <v>23</v>
      </c>
      <c r="B134" s="24"/>
      <c r="E134" s="69"/>
      <c r="G134" s="23"/>
      <c r="H134" s="23">
        <v>23</v>
      </c>
    </row>
    <row r="135" spans="1:8">
      <c r="A135" s="23">
        <v>24</v>
      </c>
      <c r="B135" s="24" t="s">
        <v>94</v>
      </c>
      <c r="E135" s="70">
        <v>0</v>
      </c>
      <c r="G135" s="23" t="s">
        <v>156</v>
      </c>
      <c r="H135" s="23">
        <v>24</v>
      </c>
    </row>
    <row r="136" spans="1:8">
      <c r="A136" s="23">
        <v>25</v>
      </c>
      <c r="B136" s="24" t="s">
        <v>95</v>
      </c>
      <c r="E136" s="126">
        <v>-10750.989870876263</v>
      </c>
      <c r="G136" s="23" t="s">
        <v>157</v>
      </c>
      <c r="H136" s="23">
        <v>25</v>
      </c>
    </row>
    <row r="137" spans="1:8">
      <c r="A137" s="23">
        <v>26</v>
      </c>
      <c r="B137" s="24"/>
      <c r="E137" s="69"/>
      <c r="G137" s="23"/>
      <c r="H137" s="23">
        <v>26</v>
      </c>
    </row>
    <row r="138" spans="1:8" ht="16.5" thickBot="1">
      <c r="A138" s="23">
        <v>27</v>
      </c>
      <c r="B138" s="24" t="s">
        <v>96</v>
      </c>
      <c r="E138" s="273">
        <f>E117+E122+E127+E133+E135+E136</f>
        <v>4330162.2067869259</v>
      </c>
      <c r="F138" s="21"/>
      <c r="G138" s="23" t="s">
        <v>97</v>
      </c>
      <c r="H138" s="23">
        <v>27</v>
      </c>
    </row>
    <row r="139" spans="1:8" ht="16.5" thickTop="1">
      <c r="A139" s="23">
        <v>28</v>
      </c>
      <c r="B139" s="24"/>
      <c r="E139" s="57"/>
      <c r="G139" s="23"/>
      <c r="H139" s="23">
        <v>28</v>
      </c>
    </row>
    <row r="140" spans="1:8" ht="18.75">
      <c r="A140" s="23">
        <v>29</v>
      </c>
      <c r="B140" s="27" t="s">
        <v>98</v>
      </c>
      <c r="E140" s="57"/>
      <c r="G140" s="23"/>
      <c r="H140" s="23">
        <v>29</v>
      </c>
    </row>
    <row r="141" spans="1:8">
      <c r="A141" s="23">
        <v>30</v>
      </c>
      <c r="B141" s="24" t="s">
        <v>99</v>
      </c>
      <c r="E141" s="58">
        <f>E190</f>
        <v>0</v>
      </c>
      <c r="G141" s="23" t="s">
        <v>158</v>
      </c>
      <c r="H141" s="23">
        <v>30</v>
      </c>
    </row>
    <row r="142" spans="1:8">
      <c r="A142" s="23">
        <v>31</v>
      </c>
      <c r="B142" s="24" t="s">
        <v>100</v>
      </c>
      <c r="E142" s="51">
        <v>0</v>
      </c>
      <c r="G142" s="23" t="s">
        <v>159</v>
      </c>
      <c r="H142" s="23">
        <v>31</v>
      </c>
    </row>
    <row r="143" spans="1:8">
      <c r="A143" s="23">
        <v>32</v>
      </c>
      <c r="B143" s="22" t="s">
        <v>101</v>
      </c>
      <c r="E143" s="137">
        <v>0</v>
      </c>
      <c r="G143" s="23" t="s">
        <v>102</v>
      </c>
      <c r="H143" s="23">
        <v>32</v>
      </c>
    </row>
    <row r="144" spans="1:8">
      <c r="A144" s="23">
        <v>33</v>
      </c>
      <c r="B144" s="24"/>
      <c r="E144" s="57"/>
      <c r="G144" s="23"/>
      <c r="H144" s="23">
        <v>33</v>
      </c>
    </row>
    <row r="145" spans="1:8" ht="18.75">
      <c r="A145" s="23">
        <v>34</v>
      </c>
      <c r="B145" s="27" t="s">
        <v>103</v>
      </c>
      <c r="E145" s="57"/>
      <c r="G145" s="23"/>
      <c r="H145" s="23">
        <v>34</v>
      </c>
    </row>
    <row r="146" spans="1:8">
      <c r="A146" s="23">
        <v>35</v>
      </c>
      <c r="B146" s="24" t="s">
        <v>104</v>
      </c>
      <c r="E146" s="58">
        <v>0</v>
      </c>
      <c r="G146" s="23" t="s">
        <v>160</v>
      </c>
      <c r="H146" s="23">
        <v>35</v>
      </c>
    </row>
    <row r="147" spans="1:8">
      <c r="A147" s="23">
        <v>36</v>
      </c>
      <c r="B147" s="22" t="s">
        <v>105</v>
      </c>
      <c r="E147" s="107">
        <v>0</v>
      </c>
      <c r="G147" s="23" t="s">
        <v>161</v>
      </c>
      <c r="H147" s="23">
        <v>36</v>
      </c>
    </row>
    <row r="148" spans="1:8">
      <c r="A148" s="23">
        <v>37</v>
      </c>
      <c r="B148" s="22" t="s">
        <v>106</v>
      </c>
      <c r="E148" s="137">
        <v>0</v>
      </c>
      <c r="G148" s="23" t="s">
        <v>107</v>
      </c>
      <c r="H148" s="23">
        <v>37</v>
      </c>
    </row>
    <row r="149" spans="1:8">
      <c r="A149" s="23">
        <v>38</v>
      </c>
      <c r="B149" s="24"/>
      <c r="E149" s="57"/>
      <c r="G149" s="23"/>
      <c r="H149" s="23">
        <v>38</v>
      </c>
    </row>
    <row r="150" spans="1:8" ht="18.75">
      <c r="A150" s="23">
        <v>39</v>
      </c>
      <c r="B150" s="27" t="s">
        <v>108</v>
      </c>
      <c r="E150" s="58">
        <v>0</v>
      </c>
      <c r="G150" s="23" t="s">
        <v>162</v>
      </c>
      <c r="H150" s="23">
        <v>39</v>
      </c>
    </row>
    <row r="151" spans="1:8">
      <c r="A151" s="23"/>
      <c r="B151" s="24"/>
      <c r="E151" s="57"/>
      <c r="G151" s="23"/>
    </row>
    <row r="152" spans="1:8">
      <c r="A152" s="23"/>
      <c r="B152" s="24"/>
      <c r="E152" s="57"/>
      <c r="G152" s="23"/>
    </row>
    <row r="153" spans="1:8">
      <c r="A153" s="21"/>
      <c r="B153" s="20"/>
      <c r="E153" s="57"/>
      <c r="G153" s="23"/>
    </row>
    <row r="154" spans="1:8" ht="18.75">
      <c r="A154" s="26">
        <v>1</v>
      </c>
      <c r="B154" s="22" t="s">
        <v>72</v>
      </c>
      <c r="E154" s="57"/>
      <c r="G154" s="23"/>
    </row>
    <row r="155" spans="1:8">
      <c r="A155" s="23"/>
      <c r="B155" s="30"/>
      <c r="E155" s="57"/>
      <c r="G155" s="23"/>
    </row>
    <row r="156" spans="1:8">
      <c r="A156" s="23"/>
      <c r="B156" s="30"/>
      <c r="E156" s="57"/>
      <c r="G156" s="23"/>
    </row>
    <row r="157" spans="1:8">
      <c r="A157" s="23"/>
      <c r="B157" s="383" t="s">
        <v>125</v>
      </c>
      <c r="C157" s="387"/>
      <c r="D157" s="387"/>
      <c r="E157" s="387"/>
      <c r="F157" s="387"/>
      <c r="G157" s="387"/>
    </row>
    <row r="158" spans="1:8">
      <c r="A158" s="23" t="s">
        <v>15</v>
      </c>
      <c r="B158" s="383" t="s">
        <v>126</v>
      </c>
      <c r="C158" s="387"/>
      <c r="D158" s="387"/>
      <c r="E158" s="387"/>
      <c r="F158" s="387"/>
      <c r="G158" s="387"/>
      <c r="H158"/>
    </row>
    <row r="159" spans="1:8" ht="17.25">
      <c r="A159" s="23"/>
      <c r="B159" s="383" t="s">
        <v>127</v>
      </c>
      <c r="C159" s="384"/>
      <c r="D159" s="384"/>
      <c r="E159" s="384"/>
      <c r="F159" s="384"/>
      <c r="G159" s="384"/>
    </row>
    <row r="160" spans="1:8">
      <c r="A160" s="23"/>
      <c r="B160" s="385" t="s">
        <v>128</v>
      </c>
      <c r="C160" s="386"/>
      <c r="D160" s="386"/>
      <c r="E160" s="386"/>
      <c r="F160" s="386"/>
      <c r="G160" s="386"/>
    </row>
    <row r="161" spans="1:10">
      <c r="A161" s="23"/>
      <c r="B161" s="389" t="s">
        <v>2</v>
      </c>
      <c r="C161" s="387"/>
      <c r="D161" s="387"/>
      <c r="E161" s="387"/>
      <c r="F161" s="387"/>
      <c r="G161" s="387"/>
    </row>
    <row r="162" spans="1:10">
      <c r="A162" s="23"/>
      <c r="B162" s="71"/>
    </row>
    <row r="163" spans="1:10">
      <c r="A163" s="23" t="s">
        <v>3</v>
      </c>
      <c r="E163" s="33"/>
      <c r="G163" s="23"/>
      <c r="H163" s="23" t="s">
        <v>3</v>
      </c>
    </row>
    <row r="164" spans="1:10">
      <c r="A164" s="23" t="s">
        <v>7</v>
      </c>
      <c r="B164" s="30" t="s">
        <v>15</v>
      </c>
      <c r="E164" s="122" t="s">
        <v>5</v>
      </c>
      <c r="G164" s="123" t="s">
        <v>6</v>
      </c>
      <c r="H164" s="23" t="s">
        <v>7</v>
      </c>
    </row>
    <row r="165" spans="1:10">
      <c r="A165" s="34"/>
      <c r="B165" s="27" t="s">
        <v>163</v>
      </c>
      <c r="E165" s="33"/>
      <c r="G165" s="23"/>
      <c r="H165" s="34"/>
    </row>
    <row r="166" spans="1:10">
      <c r="A166" s="23">
        <v>1</v>
      </c>
      <c r="B166" s="65" t="s">
        <v>109</v>
      </c>
      <c r="E166" s="33"/>
      <c r="G166" s="23"/>
      <c r="H166" s="23">
        <v>1</v>
      </c>
    </row>
    <row r="167" spans="1:10">
      <c r="A167" s="23">
        <v>2</v>
      </c>
      <c r="B167" s="24" t="s">
        <v>75</v>
      </c>
      <c r="E167" s="49">
        <v>6181342.810667308</v>
      </c>
      <c r="F167" s="21"/>
      <c r="G167" s="23" t="s">
        <v>164</v>
      </c>
      <c r="H167" s="23">
        <v>2</v>
      </c>
      <c r="I167" s="72"/>
    </row>
    <row r="168" spans="1:10">
      <c r="A168" s="23">
        <v>3</v>
      </c>
      <c r="B168" s="24" t="s">
        <v>165</v>
      </c>
      <c r="E168" s="282">
        <v>34205</v>
      </c>
      <c r="F168" s="21"/>
      <c r="G168" s="23" t="s">
        <v>166</v>
      </c>
      <c r="H168" s="23">
        <v>3</v>
      </c>
      <c r="I168" s="73"/>
    </row>
    <row r="169" spans="1:10">
      <c r="A169" s="23">
        <v>4</v>
      </c>
      <c r="B169" s="24" t="s">
        <v>77</v>
      </c>
      <c r="E169" s="282">
        <v>80583</v>
      </c>
      <c r="F169" s="21"/>
      <c r="G169" s="23" t="s">
        <v>167</v>
      </c>
      <c r="H169" s="23">
        <v>4</v>
      </c>
      <c r="J169" s="74"/>
    </row>
    <row r="170" spans="1:10">
      <c r="A170" s="23">
        <v>5</v>
      </c>
      <c r="B170" s="24" t="s">
        <v>78</v>
      </c>
      <c r="C170" s="23"/>
      <c r="D170" s="23"/>
      <c r="E170" s="125">
        <v>198337</v>
      </c>
      <c r="F170" s="21"/>
      <c r="G170" s="23" t="s">
        <v>168</v>
      </c>
      <c r="H170" s="23">
        <v>5</v>
      </c>
    </row>
    <row r="171" spans="1:10">
      <c r="A171" s="23">
        <v>6</v>
      </c>
      <c r="B171" s="24" t="s">
        <v>110</v>
      </c>
      <c r="E171" s="256">
        <f>SUM(E167:E170)</f>
        <v>6494467.810667308</v>
      </c>
      <c r="F171" s="21"/>
      <c r="G171" s="23" t="s">
        <v>80</v>
      </c>
      <c r="H171" s="23">
        <v>6</v>
      </c>
      <c r="I171" s="73"/>
    </row>
    <row r="172" spans="1:10">
      <c r="A172" s="23">
        <v>7</v>
      </c>
      <c r="C172" s="23"/>
      <c r="D172" s="23"/>
      <c r="E172" s="33"/>
      <c r="G172" s="23"/>
      <c r="H172" s="23">
        <v>7</v>
      </c>
    </row>
    <row r="173" spans="1:10">
      <c r="A173" s="23">
        <v>8</v>
      </c>
      <c r="B173" s="29" t="s">
        <v>111</v>
      </c>
      <c r="E173" s="33"/>
      <c r="G173" s="23"/>
      <c r="H173" s="23">
        <v>8</v>
      </c>
    </row>
    <row r="174" spans="1:10">
      <c r="A174" s="23">
        <v>9</v>
      </c>
      <c r="B174" s="22" t="s">
        <v>112</v>
      </c>
      <c r="E174" s="49">
        <v>1250405.2028464135</v>
      </c>
      <c r="F174" s="21"/>
      <c r="G174" s="23" t="s">
        <v>169</v>
      </c>
      <c r="H174" s="23">
        <v>9</v>
      </c>
    </row>
    <row r="175" spans="1:10">
      <c r="A175" s="23">
        <v>10</v>
      </c>
      <c r="B175" s="22" t="s">
        <v>113</v>
      </c>
      <c r="E175" s="282">
        <v>26294</v>
      </c>
      <c r="F175" s="21"/>
      <c r="G175" s="23" t="s">
        <v>170</v>
      </c>
      <c r="H175" s="23">
        <v>10</v>
      </c>
    </row>
    <row r="176" spans="1:10">
      <c r="A176" s="23">
        <v>11</v>
      </c>
      <c r="B176" s="22" t="s">
        <v>114</v>
      </c>
      <c r="E176" s="282">
        <v>32544</v>
      </c>
      <c r="F176" s="21"/>
      <c r="G176" s="23" t="s">
        <v>171</v>
      </c>
      <c r="H176" s="23">
        <v>11</v>
      </c>
    </row>
    <row r="177" spans="1:9">
      <c r="A177" s="23">
        <v>12</v>
      </c>
      <c r="B177" s="22" t="s">
        <v>115</v>
      </c>
      <c r="E177" s="125">
        <v>94346</v>
      </c>
      <c r="F177" s="21"/>
      <c r="G177" s="23" t="s">
        <v>172</v>
      </c>
      <c r="H177" s="23">
        <v>12</v>
      </c>
    </row>
    <row r="178" spans="1:9">
      <c r="A178" s="23">
        <v>13</v>
      </c>
      <c r="B178" s="73" t="s">
        <v>116</v>
      </c>
      <c r="C178" s="73"/>
      <c r="D178" s="73"/>
      <c r="E178" s="283">
        <f>SUM(E174:E177)</f>
        <v>1403589.2028464135</v>
      </c>
      <c r="F178" s="21"/>
      <c r="G178" s="23" t="s">
        <v>117</v>
      </c>
      <c r="H178" s="23">
        <v>13</v>
      </c>
    </row>
    <row r="179" spans="1:9">
      <c r="A179" s="23">
        <v>14</v>
      </c>
      <c r="B179" s="73"/>
      <c r="C179" s="73"/>
      <c r="D179" s="73"/>
      <c r="E179" s="68"/>
      <c r="G179" s="23"/>
      <c r="H179" s="23">
        <v>14</v>
      </c>
    </row>
    <row r="180" spans="1:9">
      <c r="A180" s="23">
        <v>15</v>
      </c>
      <c r="B180" s="65" t="s">
        <v>74</v>
      </c>
      <c r="C180" s="73"/>
      <c r="D180" s="73"/>
      <c r="E180" s="68"/>
      <c r="G180" s="23"/>
      <c r="H180" s="23">
        <v>15</v>
      </c>
      <c r="I180"/>
    </row>
    <row r="181" spans="1:9">
      <c r="A181" s="23">
        <v>16</v>
      </c>
      <c r="B181" s="24" t="s">
        <v>75</v>
      </c>
      <c r="E181" s="57">
        <f>E167-E174</f>
        <v>4930937.6078208946</v>
      </c>
      <c r="F181" s="21"/>
      <c r="G181" s="23" t="s">
        <v>173</v>
      </c>
      <c r="H181" s="23">
        <v>16</v>
      </c>
      <c r="I181"/>
    </row>
    <row r="182" spans="1:9">
      <c r="A182" s="23">
        <v>17</v>
      </c>
      <c r="B182" s="24" t="s">
        <v>76</v>
      </c>
      <c r="E182" s="45">
        <f>E168-E175</f>
        <v>7911</v>
      </c>
      <c r="F182" s="21"/>
      <c r="G182" s="23" t="s">
        <v>174</v>
      </c>
      <c r="H182" s="23">
        <v>17</v>
      </c>
      <c r="I182"/>
    </row>
    <row r="183" spans="1:9">
      <c r="A183" s="23">
        <v>18</v>
      </c>
      <c r="B183" s="24" t="s">
        <v>77</v>
      </c>
      <c r="E183" s="45">
        <f t="shared" ref="E183:E184" si="1">E169-E176</f>
        <v>48039</v>
      </c>
      <c r="F183" s="21"/>
      <c r="G183" s="23" t="s">
        <v>175</v>
      </c>
      <c r="H183" s="23">
        <v>18</v>
      </c>
      <c r="I183"/>
    </row>
    <row r="184" spans="1:9">
      <c r="A184" s="23">
        <v>19</v>
      </c>
      <c r="B184" s="24" t="s">
        <v>78</v>
      </c>
      <c r="E184" s="45">
        <f t="shared" si="1"/>
        <v>103991</v>
      </c>
      <c r="F184" s="21"/>
      <c r="G184" s="23" t="s">
        <v>176</v>
      </c>
      <c r="H184" s="23">
        <v>19</v>
      </c>
      <c r="I184"/>
    </row>
    <row r="185" spans="1:9" ht="16.5" thickBot="1">
      <c r="A185" s="23">
        <v>20</v>
      </c>
      <c r="B185" s="22" t="s">
        <v>79</v>
      </c>
      <c r="E185" s="284">
        <f>SUM(E181:E184)</f>
        <v>5090878.6078208946</v>
      </c>
      <c r="F185" s="21"/>
      <c r="G185" s="23" t="s">
        <v>118</v>
      </c>
      <c r="H185" s="23">
        <v>20</v>
      </c>
      <c r="I185"/>
    </row>
    <row r="186" spans="1:9" ht="16.5" thickTop="1">
      <c r="A186" s="23">
        <v>21</v>
      </c>
      <c r="E186" s="57"/>
      <c r="G186" s="23"/>
      <c r="H186" s="23">
        <v>21</v>
      </c>
      <c r="I186"/>
    </row>
    <row r="187" spans="1:9" ht="18.75">
      <c r="A187" s="23">
        <v>22</v>
      </c>
      <c r="B187" s="27" t="s">
        <v>119</v>
      </c>
      <c r="E187" s="57"/>
      <c r="G187" s="23"/>
      <c r="H187" s="23">
        <v>22</v>
      </c>
      <c r="I187"/>
    </row>
    <row r="188" spans="1:9">
      <c r="A188" s="23">
        <v>23</v>
      </c>
      <c r="B188" s="24" t="s">
        <v>120</v>
      </c>
      <c r="E188" s="58">
        <v>0</v>
      </c>
      <c r="G188" s="23" t="s">
        <v>177</v>
      </c>
      <c r="H188" s="23">
        <v>23</v>
      </c>
      <c r="I188"/>
    </row>
    <row r="189" spans="1:9">
      <c r="A189" s="23">
        <v>24</v>
      </c>
      <c r="B189" s="22" t="s">
        <v>121</v>
      </c>
      <c r="E189" s="107">
        <v>0</v>
      </c>
      <c r="G189" s="23" t="s">
        <v>178</v>
      </c>
      <c r="H189" s="23">
        <v>24</v>
      </c>
      <c r="I189"/>
    </row>
    <row r="190" spans="1:9" ht="16.5" thickBot="1">
      <c r="A190" s="23">
        <v>25</v>
      </c>
      <c r="B190" s="24" t="s">
        <v>122</v>
      </c>
      <c r="E190" s="130">
        <f>E188-E189</f>
        <v>0</v>
      </c>
      <c r="G190" s="23" t="s">
        <v>123</v>
      </c>
      <c r="H190" s="23">
        <v>25</v>
      </c>
      <c r="I190"/>
    </row>
    <row r="191" spans="1:9" ht="16.5" thickTop="1">
      <c r="A191" s="23"/>
      <c r="B191" s="24"/>
      <c r="E191" s="57"/>
      <c r="G191" s="23"/>
      <c r="I191"/>
    </row>
    <row r="192" spans="1:9">
      <c r="A192" s="21"/>
      <c r="B192" s="311"/>
      <c r="E192" s="57"/>
      <c r="G192" s="23"/>
      <c r="I192"/>
    </row>
    <row r="193" spans="1:9" ht="18.75">
      <c r="A193" s="26">
        <v>1</v>
      </c>
      <c r="B193" s="22" t="s">
        <v>124</v>
      </c>
      <c r="E193" s="57"/>
      <c r="G193" s="23"/>
      <c r="I193"/>
    </row>
    <row r="194" spans="1:9">
      <c r="A194" s="23"/>
      <c r="E194" s="57"/>
      <c r="G194" s="23"/>
      <c r="I194"/>
    </row>
    <row r="195" spans="1:9">
      <c r="E195" s="75"/>
      <c r="H195"/>
    </row>
  </sheetData>
  <mergeCells count="20"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  <mergeCell ref="B160:G160"/>
    <mergeCell ref="B161:G161"/>
    <mergeCell ref="B105:G105"/>
    <mergeCell ref="B106:G106"/>
    <mergeCell ref="B107:G107"/>
    <mergeCell ref="B157:G157"/>
    <mergeCell ref="B158:G158"/>
    <mergeCell ref="B159:G159"/>
  </mergeCells>
  <printOptions horizontalCentered="1"/>
  <pageMargins left="0.25" right="0.25" top="0.5" bottom="0.5" header="0.35" footer="0.25"/>
  <pageSetup scale="49" orientation="portrait" r:id="rId1"/>
  <headerFooter scaleWithDoc="0" alignWithMargins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FDAD-ED60-421C-82E8-A24B6FDD4382}">
  <dimension ref="A1:P196"/>
  <sheetViews>
    <sheetView view="pageLayout" topLeftCell="A47" zoomScaleNormal="80" workbookViewId="0">
      <selection activeCell="B3" sqref="B3:G3"/>
    </sheetView>
  </sheetViews>
  <sheetFormatPr defaultColWidth="9.42578125" defaultRowHeight="15.75"/>
  <cols>
    <col min="1" max="1" width="5.42578125" style="22" customWidth="1"/>
    <col min="2" max="2" width="97.5703125" style="22" customWidth="1"/>
    <col min="3" max="3" width="10.42578125" style="22" customWidth="1"/>
    <col min="4" max="4" width="1.5703125" style="22" customWidth="1"/>
    <col min="5" max="5" width="21.42578125" style="22" customWidth="1"/>
    <col min="6" max="6" width="1.5703125" style="22" customWidth="1"/>
    <col min="7" max="7" width="60.85546875" style="22" customWidth="1"/>
    <col min="8" max="8" width="5.42578125" style="23" customWidth="1"/>
    <col min="9" max="9" width="22.42578125" style="22" customWidth="1"/>
    <col min="10" max="10" width="20.42578125" style="22" bestFit="1" customWidth="1"/>
    <col min="11" max="16384" width="9.42578125" style="22"/>
  </cols>
  <sheetData>
    <row r="1" spans="1:16">
      <c r="A1" s="111" t="s">
        <v>423</v>
      </c>
    </row>
    <row r="2" spans="1:16">
      <c r="A2"/>
      <c r="B2"/>
      <c r="C2"/>
      <c r="D2"/>
      <c r="E2"/>
      <c r="F2"/>
      <c r="G2" s="31"/>
      <c r="H2"/>
      <c r="I2"/>
      <c r="J2"/>
    </row>
    <row r="3" spans="1:16">
      <c r="A3" s="23"/>
      <c r="B3" s="383" t="s">
        <v>125</v>
      </c>
      <c r="C3" s="387"/>
      <c r="D3" s="387"/>
      <c r="E3" s="387"/>
      <c r="F3" s="387"/>
      <c r="G3" s="387"/>
      <c r="H3"/>
    </row>
    <row r="4" spans="1:16">
      <c r="A4" s="23" t="s">
        <v>15</v>
      </c>
      <c r="B4" s="383" t="s">
        <v>126</v>
      </c>
      <c r="C4" s="387"/>
      <c r="D4" s="387"/>
      <c r="E4" s="387"/>
      <c r="F4" s="387"/>
      <c r="G4" s="387"/>
      <c r="H4"/>
    </row>
    <row r="5" spans="1:16" ht="17.25">
      <c r="A5" s="23"/>
      <c r="B5" s="383" t="s">
        <v>127</v>
      </c>
      <c r="C5" s="384"/>
      <c r="D5" s="384"/>
      <c r="E5" s="384"/>
      <c r="F5" s="384"/>
      <c r="G5" s="384"/>
      <c r="H5"/>
    </row>
    <row r="6" spans="1:16">
      <c r="A6" s="23"/>
      <c r="B6" s="388" t="s">
        <v>128</v>
      </c>
      <c r="C6" s="388"/>
      <c r="D6" s="388"/>
      <c r="E6" s="388"/>
      <c r="F6" s="388"/>
      <c r="G6" s="388"/>
      <c r="H6"/>
    </row>
    <row r="7" spans="1:16">
      <c r="A7" s="23"/>
      <c r="B7" s="389" t="s">
        <v>2</v>
      </c>
      <c r="C7" s="387"/>
      <c r="D7" s="387"/>
      <c r="E7" s="387"/>
      <c r="F7" s="387"/>
      <c r="G7" s="387"/>
      <c r="H7"/>
    </row>
    <row r="8" spans="1:16">
      <c r="A8" s="23"/>
      <c r="B8" s="32"/>
      <c r="C8" s="30"/>
      <c r="D8" s="30"/>
      <c r="E8" s="30"/>
      <c r="F8" s="30"/>
      <c r="G8" s="30"/>
      <c r="H8"/>
      <c r="J8"/>
      <c r="K8"/>
      <c r="L8"/>
      <c r="M8"/>
      <c r="N8"/>
      <c r="O8"/>
      <c r="P8"/>
    </row>
    <row r="9" spans="1:16">
      <c r="A9" s="23" t="s">
        <v>3</v>
      </c>
      <c r="E9" s="33"/>
      <c r="G9" s="23"/>
      <c r="H9" s="23" t="s">
        <v>3</v>
      </c>
      <c r="J9"/>
      <c r="K9"/>
      <c r="L9"/>
      <c r="M9"/>
      <c r="N9"/>
      <c r="O9"/>
      <c r="P9"/>
    </row>
    <row r="10" spans="1:16" ht="15.75" customHeight="1">
      <c r="A10" s="23" t="s">
        <v>7</v>
      </c>
      <c r="B10" s="30" t="s">
        <v>15</v>
      </c>
      <c r="E10" s="122" t="s">
        <v>5</v>
      </c>
      <c r="G10" s="123" t="s">
        <v>6</v>
      </c>
      <c r="H10" s="23" t="s">
        <v>7</v>
      </c>
    </row>
    <row r="11" spans="1:16">
      <c r="A11" s="34"/>
      <c r="B11" s="27" t="s">
        <v>16</v>
      </c>
      <c r="E11" s="35"/>
      <c r="G11" s="23"/>
      <c r="H11" s="34"/>
    </row>
    <row r="12" spans="1:16">
      <c r="A12" s="23">
        <v>1</v>
      </c>
      <c r="B12" s="24" t="s">
        <v>17</v>
      </c>
      <c r="C12" s="36"/>
      <c r="D12" s="36"/>
      <c r="E12" s="253">
        <v>82582.833180000001</v>
      </c>
      <c r="F12" s="21"/>
      <c r="G12" s="23" t="s">
        <v>413</v>
      </c>
      <c r="H12" s="23">
        <v>1</v>
      </c>
      <c r="I12" s="37"/>
    </row>
    <row r="13" spans="1:16">
      <c r="A13" s="23">
        <v>2</v>
      </c>
      <c r="B13" s="24" t="s">
        <v>15</v>
      </c>
      <c r="C13" s="36"/>
      <c r="D13" s="36"/>
      <c r="E13" s="38" t="s">
        <v>15</v>
      </c>
      <c r="G13" s="23"/>
      <c r="H13" s="23">
        <v>2</v>
      </c>
      <c r="I13" s="37"/>
    </row>
    <row r="14" spans="1:16">
      <c r="A14" s="23">
        <v>3</v>
      </c>
      <c r="B14" s="24" t="s">
        <v>19</v>
      </c>
      <c r="C14" s="36"/>
      <c r="D14" s="36"/>
      <c r="E14" s="303">
        <v>71004.783585038749</v>
      </c>
      <c r="F14" s="21" t="s">
        <v>18</v>
      </c>
      <c r="G14" s="23" t="s">
        <v>414</v>
      </c>
      <c r="H14" s="23">
        <v>3</v>
      </c>
      <c r="I14" s="37"/>
    </row>
    <row r="15" spans="1:16">
      <c r="A15" s="23">
        <v>4</v>
      </c>
      <c r="B15" s="24"/>
      <c r="C15" s="36"/>
      <c r="D15" s="36"/>
      <c r="E15" s="38"/>
      <c r="F15" s="30"/>
      <c r="G15" s="23"/>
      <c r="H15" s="23">
        <v>4</v>
      </c>
      <c r="J15" s="39"/>
    </row>
    <row r="16" spans="1:16">
      <c r="A16" s="23">
        <v>5</v>
      </c>
      <c r="B16" s="24" t="s">
        <v>20</v>
      </c>
      <c r="C16" s="36"/>
      <c r="D16" s="36"/>
      <c r="E16" s="124">
        <v>0</v>
      </c>
      <c r="G16" s="23" t="s">
        <v>129</v>
      </c>
      <c r="H16" s="23">
        <v>5</v>
      </c>
      <c r="J16" s="39"/>
    </row>
    <row r="17" spans="1:10">
      <c r="A17" s="23">
        <v>6</v>
      </c>
      <c r="B17" s="24" t="s">
        <v>21</v>
      </c>
      <c r="C17" s="36"/>
      <c r="D17" s="36"/>
      <c r="E17" s="304">
        <f>SUM(E12:E16)</f>
        <v>153587.61676503875</v>
      </c>
      <c r="F17" s="21" t="s">
        <v>18</v>
      </c>
      <c r="G17" s="23" t="s">
        <v>22</v>
      </c>
      <c r="H17" s="23">
        <v>6</v>
      </c>
      <c r="I17" s="40"/>
      <c r="J17" s="39"/>
    </row>
    <row r="18" spans="1:10">
      <c r="A18" s="23">
        <v>7</v>
      </c>
      <c r="E18" s="41"/>
      <c r="G18" s="23"/>
      <c r="H18" s="23">
        <v>7</v>
      </c>
    </row>
    <row r="19" spans="1:10">
      <c r="A19" s="23">
        <v>8</v>
      </c>
      <c r="B19" s="22" t="s">
        <v>23</v>
      </c>
      <c r="C19" s="36"/>
      <c r="D19" s="36"/>
      <c r="E19" s="255">
        <v>192771.97002441203</v>
      </c>
      <c r="F19" s="21"/>
      <c r="G19" s="23" t="s">
        <v>220</v>
      </c>
      <c r="H19" s="23">
        <v>8</v>
      </c>
    </row>
    <row r="20" spans="1:10">
      <c r="A20" s="23">
        <v>9</v>
      </c>
      <c r="E20" s="43" t="s">
        <v>15</v>
      </c>
      <c r="G20" s="23"/>
      <c r="H20" s="23">
        <v>9</v>
      </c>
    </row>
    <row r="21" spans="1:10" ht="18.75">
      <c r="A21" s="23">
        <v>10</v>
      </c>
      <c r="B21" s="22" t="s">
        <v>24</v>
      </c>
      <c r="E21" s="44">
        <v>0</v>
      </c>
      <c r="G21" s="23" t="s">
        <v>130</v>
      </c>
      <c r="H21" s="23">
        <v>10</v>
      </c>
      <c r="I21" s="37"/>
    </row>
    <row r="22" spans="1:10">
      <c r="A22" s="23">
        <v>11</v>
      </c>
      <c r="E22" s="43"/>
      <c r="G22" s="23"/>
      <c r="H22" s="23">
        <v>11</v>
      </c>
    </row>
    <row r="23" spans="1:10">
      <c r="A23" s="23">
        <v>12</v>
      </c>
      <c r="B23" s="22" t="s">
        <v>25</v>
      </c>
      <c r="C23" s="36"/>
      <c r="D23" s="36"/>
      <c r="E23" s="254">
        <v>50503</v>
      </c>
      <c r="F23" s="21"/>
      <c r="G23" s="23" t="s">
        <v>221</v>
      </c>
      <c r="H23" s="23">
        <v>12</v>
      </c>
      <c r="I23" s="37"/>
    </row>
    <row r="24" spans="1:10">
      <c r="A24" s="23">
        <v>13</v>
      </c>
      <c r="B24" s="24"/>
      <c r="C24" s="36"/>
      <c r="D24" s="36"/>
      <c r="E24" s="45"/>
      <c r="G24" s="23"/>
      <c r="H24" s="23">
        <v>13</v>
      </c>
    </row>
    <row r="25" spans="1:10">
      <c r="A25" s="23">
        <v>14</v>
      </c>
      <c r="B25" s="22" t="s">
        <v>26</v>
      </c>
      <c r="C25" s="36"/>
      <c r="D25" s="36"/>
      <c r="E25" s="125">
        <v>2528.6095301464243</v>
      </c>
      <c r="F25" s="30"/>
      <c r="G25" s="23" t="s">
        <v>131</v>
      </c>
      <c r="H25" s="23">
        <v>14</v>
      </c>
      <c r="I25" s="37"/>
    </row>
    <row r="26" spans="1:10">
      <c r="A26" s="23">
        <v>15</v>
      </c>
      <c r="B26" s="24" t="s">
        <v>27</v>
      </c>
      <c r="C26" s="36"/>
      <c r="D26" s="36"/>
      <c r="E26" s="305">
        <f>SUM(E17:E25)</f>
        <v>399391.19631959719</v>
      </c>
      <c r="F26" s="21" t="s">
        <v>18</v>
      </c>
      <c r="G26" s="23" t="s">
        <v>28</v>
      </c>
      <c r="H26" s="23">
        <v>15</v>
      </c>
    </row>
    <row r="27" spans="1:10">
      <c r="A27" s="23">
        <v>16</v>
      </c>
      <c r="B27" s="24"/>
      <c r="C27" s="36"/>
      <c r="D27" s="36"/>
      <c r="E27" s="46"/>
      <c r="G27" s="23"/>
      <c r="H27" s="23">
        <v>16</v>
      </c>
    </row>
    <row r="28" spans="1:10" ht="18.75">
      <c r="A28" s="23">
        <v>17</v>
      </c>
      <c r="B28" s="24" t="s">
        <v>53</v>
      </c>
      <c r="C28" s="36"/>
      <c r="D28" s="36"/>
      <c r="E28" s="47">
        <v>9.8913849237607099E-2</v>
      </c>
      <c r="F28" s="21" t="s">
        <v>18</v>
      </c>
      <c r="G28" s="23" t="s">
        <v>415</v>
      </c>
      <c r="H28" s="23">
        <v>17</v>
      </c>
    </row>
    <row r="29" spans="1:10">
      <c r="A29" s="23">
        <v>18</v>
      </c>
      <c r="B29" s="24" t="s">
        <v>29</v>
      </c>
      <c r="C29" s="36"/>
      <c r="D29" s="36"/>
      <c r="E29" s="306">
        <f>E139</f>
        <v>4330162.2067869259</v>
      </c>
      <c r="F29" s="21" t="s">
        <v>18</v>
      </c>
      <c r="G29" s="23" t="s">
        <v>132</v>
      </c>
      <c r="H29" s="23">
        <v>18</v>
      </c>
    </row>
    <row r="30" spans="1:10">
      <c r="A30" s="23">
        <v>19</v>
      </c>
      <c r="B30" s="22" t="s">
        <v>133</v>
      </c>
      <c r="C30" s="36"/>
      <c r="D30" s="36"/>
      <c r="E30" s="307">
        <f>E28*E29</f>
        <v>428313.01169650606</v>
      </c>
      <c r="F30" s="21" t="s">
        <v>18</v>
      </c>
      <c r="G30" s="23" t="s">
        <v>30</v>
      </c>
      <c r="H30" s="23">
        <v>19</v>
      </c>
    </row>
    <row r="31" spans="1:10">
      <c r="A31" s="23">
        <v>20</v>
      </c>
      <c r="C31" s="36"/>
      <c r="D31" s="36"/>
      <c r="E31" s="46"/>
      <c r="G31" s="23"/>
      <c r="H31" s="23">
        <v>20</v>
      </c>
    </row>
    <row r="32" spans="1:10" ht="18.75">
      <c r="A32" s="23">
        <v>21</v>
      </c>
      <c r="B32" s="24" t="s">
        <v>31</v>
      </c>
      <c r="C32" s="36"/>
      <c r="D32" s="38"/>
      <c r="E32" s="47">
        <v>4.0346960281741739E-3</v>
      </c>
      <c r="F32" s="30"/>
      <c r="G32" s="23" t="s">
        <v>416</v>
      </c>
      <c r="H32" s="23">
        <v>21</v>
      </c>
      <c r="I32" s="37"/>
    </row>
    <row r="33" spans="1:9">
      <c r="A33" s="23">
        <v>22</v>
      </c>
      <c r="B33" s="24" t="s">
        <v>29</v>
      </c>
      <c r="C33" s="36"/>
      <c r="D33" s="36"/>
      <c r="E33" s="306">
        <f>E139-E122</f>
        <v>4330162.2067869259</v>
      </c>
      <c r="F33" s="21" t="s">
        <v>18</v>
      </c>
      <c r="G33" s="23" t="s">
        <v>134</v>
      </c>
      <c r="H33" s="23">
        <v>22</v>
      </c>
    </row>
    <row r="34" spans="1:9">
      <c r="A34" s="23">
        <v>23</v>
      </c>
      <c r="B34" s="22" t="s">
        <v>32</v>
      </c>
      <c r="E34" s="307">
        <f>E32*E33</f>
        <v>17470.888257073126</v>
      </c>
      <c r="F34" s="21" t="s">
        <v>18</v>
      </c>
      <c r="G34" s="23" t="s">
        <v>33</v>
      </c>
      <c r="H34" s="23">
        <v>23</v>
      </c>
    </row>
    <row r="35" spans="1:9">
      <c r="A35" s="23">
        <v>24</v>
      </c>
      <c r="E35" s="48"/>
      <c r="G35" s="23"/>
      <c r="H35" s="23">
        <v>24</v>
      </c>
    </row>
    <row r="36" spans="1:9">
      <c r="A36" s="23">
        <v>25</v>
      </c>
      <c r="B36" s="22" t="s">
        <v>34</v>
      </c>
      <c r="E36" s="49">
        <v>1346.7699665379248</v>
      </c>
      <c r="G36" s="23" t="s">
        <v>135</v>
      </c>
      <c r="H36" s="23">
        <v>25</v>
      </c>
      <c r="I36" s="37"/>
    </row>
    <row r="37" spans="1:9">
      <c r="A37" s="23">
        <v>26</v>
      </c>
      <c r="B37" s="22" t="s">
        <v>35</v>
      </c>
      <c r="E37" s="50">
        <v>-5601.2001300000002</v>
      </c>
      <c r="F37" s="30"/>
      <c r="G37" s="23" t="s">
        <v>136</v>
      </c>
      <c r="H37" s="23">
        <v>26</v>
      </c>
      <c r="I37" s="37"/>
    </row>
    <row r="38" spans="1:9">
      <c r="A38" s="23">
        <v>27</v>
      </c>
      <c r="B38" s="22" t="s">
        <v>36</v>
      </c>
      <c r="E38" s="51">
        <v>0</v>
      </c>
      <c r="G38" s="23" t="s">
        <v>137</v>
      </c>
      <c r="H38" s="23">
        <v>27</v>
      </c>
    </row>
    <row r="39" spans="1:9">
      <c r="A39" s="23">
        <v>28</v>
      </c>
      <c r="B39" s="25" t="s">
        <v>37</v>
      </c>
      <c r="E39" s="107">
        <v>0</v>
      </c>
      <c r="G39" s="23" t="s">
        <v>138</v>
      </c>
      <c r="H39" s="23">
        <v>28</v>
      </c>
      <c r="I39" s="37"/>
    </row>
    <row r="40" spans="1:9">
      <c r="A40" s="23">
        <v>29</v>
      </c>
      <c r="E40" s="43" t="s">
        <v>15</v>
      </c>
      <c r="G40" s="23"/>
      <c r="H40" s="23">
        <v>29</v>
      </c>
      <c r="I40" s="37"/>
    </row>
    <row r="41" spans="1:9" ht="19.5" thickBot="1">
      <c r="A41" s="23">
        <v>30</v>
      </c>
      <c r="B41" s="22" t="s">
        <v>38</v>
      </c>
      <c r="C41" s="36"/>
      <c r="D41" s="36"/>
      <c r="E41" s="308">
        <f>E26+E30+E34+SUM(E36:E39)</f>
        <v>840920.66610971431</v>
      </c>
      <c r="F41" s="21" t="s">
        <v>18</v>
      </c>
      <c r="G41" s="23" t="s">
        <v>39</v>
      </c>
      <c r="H41" s="23">
        <v>30</v>
      </c>
      <c r="I41" s="37"/>
    </row>
    <row r="42" spans="1:9" ht="16.5" thickTop="1">
      <c r="A42" s="34"/>
      <c r="C42" s="36"/>
      <c r="D42" s="36"/>
      <c r="E42" s="52"/>
      <c r="F42" s="30"/>
      <c r="G42" s="34"/>
      <c r="H42" s="34"/>
      <c r="I42" s="37"/>
    </row>
    <row r="43" spans="1:9">
      <c r="A43" s="34"/>
      <c r="C43" s="36"/>
      <c r="D43" s="36"/>
      <c r="E43" s="52"/>
      <c r="F43" s="30"/>
      <c r="G43" s="34"/>
      <c r="H43" s="34"/>
      <c r="I43" s="37"/>
    </row>
    <row r="44" spans="1:9">
      <c r="A44" s="21" t="s">
        <v>18</v>
      </c>
      <c r="B44" s="20" t="str">
        <f>'[1]Pg2 TO5 C3 BK-1 Comparison'!B43</f>
        <v>Items in BOLD have changed to correct the over-allocation of "Duplicate Charges (Company Energy Use)" Credit accounted for in FERC account 929.</v>
      </c>
      <c r="C44" s="36"/>
      <c r="D44" s="36"/>
      <c r="E44" s="52"/>
      <c r="F44" s="30"/>
      <c r="G44" s="34"/>
      <c r="H44" s="34"/>
      <c r="I44" s="37"/>
    </row>
    <row r="45" spans="1:9" ht="18.75">
      <c r="A45" s="26">
        <v>1</v>
      </c>
      <c r="B45" s="22" t="s">
        <v>40</v>
      </c>
      <c r="C45" s="36"/>
      <c r="D45" s="36"/>
      <c r="E45" s="52"/>
      <c r="F45" s="30"/>
      <c r="G45" s="34"/>
      <c r="H45" s="34"/>
      <c r="I45" s="37"/>
    </row>
    <row r="46" spans="1:9" ht="18.75">
      <c r="A46" s="26"/>
      <c r="C46" s="36"/>
      <c r="D46" s="36"/>
      <c r="E46" s="52"/>
      <c r="F46" s="30"/>
      <c r="G46" s="34"/>
      <c r="H46" s="34"/>
      <c r="I46" s="37"/>
    </row>
    <row r="47" spans="1:9">
      <c r="A47" s="34"/>
      <c r="C47" s="36"/>
      <c r="D47" s="36"/>
      <c r="E47" s="52"/>
      <c r="F47" s="30"/>
      <c r="G47" s="31"/>
      <c r="H47" s="34"/>
      <c r="I47" s="37"/>
    </row>
    <row r="48" spans="1:9">
      <c r="A48" s="34"/>
      <c r="B48" s="383" t="s">
        <v>125</v>
      </c>
      <c r="C48" s="387"/>
      <c r="D48" s="387"/>
      <c r="E48" s="387"/>
      <c r="F48" s="387"/>
      <c r="G48" s="387"/>
      <c r="H48" s="34"/>
      <c r="I48" s="37"/>
    </row>
    <row r="49" spans="1:9">
      <c r="A49" s="34"/>
      <c r="B49" s="383" t="s">
        <v>126</v>
      </c>
      <c r="C49" s="387"/>
      <c r="D49" s="387"/>
      <c r="E49" s="387"/>
      <c r="F49" s="387"/>
      <c r="G49" s="387"/>
      <c r="H49" s="34"/>
      <c r="I49" s="37"/>
    </row>
    <row r="50" spans="1:9" ht="17.25">
      <c r="A50" s="34"/>
      <c r="B50" s="383" t="s">
        <v>127</v>
      </c>
      <c r="C50" s="384"/>
      <c r="D50" s="384"/>
      <c r="E50" s="384"/>
      <c r="F50" s="384"/>
      <c r="G50" s="384"/>
      <c r="H50" s="34"/>
      <c r="I50" s="37"/>
    </row>
    <row r="51" spans="1:9">
      <c r="A51" s="34"/>
      <c r="B51" s="385" t="s">
        <v>128</v>
      </c>
      <c r="C51" s="386"/>
      <c r="D51" s="386"/>
      <c r="E51" s="386"/>
      <c r="F51" s="386"/>
      <c r="G51" s="386"/>
      <c r="H51" s="34"/>
      <c r="I51" s="37"/>
    </row>
    <row r="52" spans="1:9">
      <c r="A52" s="34"/>
      <c r="B52" s="389" t="s">
        <v>2</v>
      </c>
      <c r="C52" s="387"/>
      <c r="D52" s="387"/>
      <c r="E52" s="387"/>
      <c r="F52" s="387"/>
      <c r="G52" s="387"/>
      <c r="H52" s="34"/>
      <c r="I52" s="37"/>
    </row>
    <row r="53" spans="1:9">
      <c r="A53" s="34"/>
      <c r="C53" s="36"/>
      <c r="D53" s="36"/>
      <c r="E53" s="52"/>
      <c r="F53" s="30"/>
      <c r="G53" s="34"/>
      <c r="H53" s="34"/>
      <c r="I53" s="37"/>
    </row>
    <row r="54" spans="1:9">
      <c r="A54" s="23" t="s">
        <v>3</v>
      </c>
      <c r="E54" s="33"/>
      <c r="G54" s="23"/>
      <c r="H54" s="23" t="s">
        <v>3</v>
      </c>
      <c r="I54" s="37"/>
    </row>
    <row r="55" spans="1:9">
      <c r="A55" s="23" t="s">
        <v>7</v>
      </c>
      <c r="B55" s="30" t="s">
        <v>15</v>
      </c>
      <c r="E55" s="122" t="s">
        <v>5</v>
      </c>
      <c r="G55" s="123" t="s">
        <v>6</v>
      </c>
      <c r="H55" s="23" t="s">
        <v>7</v>
      </c>
      <c r="I55" s="37"/>
    </row>
    <row r="56" spans="1:9" ht="18.75">
      <c r="A56" s="34"/>
      <c r="B56" s="27" t="s">
        <v>41</v>
      </c>
      <c r="E56" s="23"/>
      <c r="G56" s="23"/>
      <c r="H56" s="34"/>
      <c r="I56" s="37"/>
    </row>
    <row r="57" spans="1:9">
      <c r="A57" s="23">
        <v>1</v>
      </c>
      <c r="B57" s="24" t="s">
        <v>42</v>
      </c>
      <c r="C57" s="36"/>
      <c r="D57" s="36"/>
      <c r="E57" s="53">
        <v>0</v>
      </c>
      <c r="G57" s="23" t="s">
        <v>139</v>
      </c>
      <c r="H57" s="23">
        <v>1</v>
      </c>
      <c r="I57" s="37"/>
    </row>
    <row r="58" spans="1:9">
      <c r="A58" s="23">
        <v>2</v>
      </c>
      <c r="B58" s="24"/>
      <c r="C58" s="36"/>
      <c r="D58" s="36"/>
      <c r="E58" s="54"/>
      <c r="G58" s="23"/>
      <c r="H58" s="23">
        <v>2</v>
      </c>
    </row>
    <row r="59" spans="1:9" ht="18.75">
      <c r="A59" s="23">
        <v>3</v>
      </c>
      <c r="B59" s="24" t="s">
        <v>43</v>
      </c>
      <c r="C59" s="36"/>
      <c r="D59" s="36"/>
      <c r="E59" s="47">
        <v>1.7918893594493838E-2</v>
      </c>
      <c r="F59" s="55"/>
      <c r="G59" s="23" t="s">
        <v>417</v>
      </c>
      <c r="H59" s="23">
        <v>3</v>
      </c>
    </row>
    <row r="60" spans="1:9">
      <c r="A60" s="23">
        <v>4</v>
      </c>
      <c r="B60" s="22" t="s">
        <v>44</v>
      </c>
      <c r="C60" s="36"/>
      <c r="D60" s="36"/>
      <c r="E60" s="126">
        <f>E144</f>
        <v>0</v>
      </c>
      <c r="G60" s="23" t="s">
        <v>140</v>
      </c>
      <c r="H60" s="23">
        <v>4</v>
      </c>
    </row>
    <row r="61" spans="1:9">
      <c r="A61" s="23">
        <v>5</v>
      </c>
      <c r="B61" s="22" t="s">
        <v>45</v>
      </c>
      <c r="E61" s="137">
        <v>0</v>
      </c>
      <c r="G61" s="23" t="s">
        <v>46</v>
      </c>
      <c r="H61" s="23">
        <v>5</v>
      </c>
    </row>
    <row r="62" spans="1:9">
      <c r="A62" s="23">
        <v>6</v>
      </c>
      <c r="E62" s="56"/>
      <c r="G62" s="23"/>
      <c r="H62" s="23">
        <v>6</v>
      </c>
    </row>
    <row r="63" spans="1:9" ht="18.75">
      <c r="A63" s="23">
        <v>7</v>
      </c>
      <c r="B63" s="24" t="s">
        <v>31</v>
      </c>
      <c r="E63" s="47">
        <v>0</v>
      </c>
      <c r="G63" s="23" t="s">
        <v>418</v>
      </c>
      <c r="H63" s="23">
        <v>7</v>
      </c>
    </row>
    <row r="64" spans="1:9">
      <c r="A64" s="23">
        <v>8</v>
      </c>
      <c r="B64" s="22" t="s">
        <v>44</v>
      </c>
      <c r="E64" s="126">
        <f>E144</f>
        <v>0</v>
      </c>
      <c r="G64" s="23" t="s">
        <v>140</v>
      </c>
      <c r="H64" s="23">
        <v>8</v>
      </c>
    </row>
    <row r="65" spans="1:9">
      <c r="A65" s="23">
        <v>9</v>
      </c>
      <c r="B65" s="22" t="s">
        <v>32</v>
      </c>
      <c r="E65" s="137">
        <v>0</v>
      </c>
      <c r="G65" s="23" t="s">
        <v>47</v>
      </c>
      <c r="H65" s="23">
        <v>9</v>
      </c>
    </row>
    <row r="66" spans="1:9">
      <c r="A66" s="23">
        <v>10</v>
      </c>
      <c r="E66" s="56"/>
      <c r="G66" s="23"/>
      <c r="H66" s="23">
        <v>10</v>
      </c>
    </row>
    <row r="67" spans="1:9" ht="16.5" thickBot="1">
      <c r="A67" s="23">
        <v>11</v>
      </c>
      <c r="B67" s="22" t="s">
        <v>48</v>
      </c>
      <c r="E67" s="127">
        <v>0</v>
      </c>
      <c r="G67" s="23" t="s">
        <v>49</v>
      </c>
      <c r="H67" s="23">
        <v>11</v>
      </c>
    </row>
    <row r="68" spans="1:9" ht="16.5" thickTop="1">
      <c r="A68" s="23">
        <v>12</v>
      </c>
      <c r="E68" s="57"/>
      <c r="G68" s="23"/>
      <c r="H68" s="23">
        <v>12</v>
      </c>
    </row>
    <row r="69" spans="1:9" ht="18.75">
      <c r="A69" s="23">
        <v>13</v>
      </c>
      <c r="B69" s="28" t="s">
        <v>50</v>
      </c>
      <c r="E69" s="57"/>
      <c r="G69" s="23"/>
      <c r="H69" s="23">
        <v>13</v>
      </c>
    </row>
    <row r="70" spans="1:9">
      <c r="A70" s="23">
        <v>14</v>
      </c>
      <c r="B70" s="24" t="s">
        <v>51</v>
      </c>
      <c r="E70" s="58">
        <v>0</v>
      </c>
      <c r="G70" s="23" t="s">
        <v>141</v>
      </c>
      <c r="H70" s="23">
        <v>14</v>
      </c>
    </row>
    <row r="71" spans="1:9">
      <c r="A71" s="23">
        <v>15</v>
      </c>
      <c r="B71" s="24"/>
      <c r="E71" s="59"/>
      <c r="G71" s="23"/>
      <c r="H71" s="23">
        <v>15</v>
      </c>
    </row>
    <row r="72" spans="1:9">
      <c r="A72" s="23">
        <v>16</v>
      </c>
      <c r="B72" s="24" t="s">
        <v>52</v>
      </c>
      <c r="E72" s="58">
        <f>E149</f>
        <v>0</v>
      </c>
      <c r="G72" s="23" t="s">
        <v>142</v>
      </c>
      <c r="H72" s="23">
        <v>16</v>
      </c>
    </row>
    <row r="73" spans="1:9" ht="18.75">
      <c r="A73" s="23">
        <v>17</v>
      </c>
      <c r="B73" s="24" t="s">
        <v>53</v>
      </c>
      <c r="C73" s="36"/>
      <c r="D73" s="38"/>
      <c r="E73" s="257">
        <v>9.8913849237607099E-2</v>
      </c>
      <c r="F73" s="21"/>
      <c r="G73" s="23" t="s">
        <v>415</v>
      </c>
      <c r="H73" s="23">
        <v>17</v>
      </c>
    </row>
    <row r="74" spans="1:9">
      <c r="A74" s="23">
        <v>18</v>
      </c>
      <c r="B74" s="22" t="s">
        <v>54</v>
      </c>
      <c r="E74" s="137">
        <v>0</v>
      </c>
      <c r="G74" s="23" t="s">
        <v>55</v>
      </c>
      <c r="H74" s="23">
        <v>18</v>
      </c>
    </row>
    <row r="75" spans="1:9">
      <c r="A75" s="23">
        <v>19</v>
      </c>
      <c r="E75" s="56"/>
      <c r="G75" s="23"/>
      <c r="H75" s="23">
        <v>19</v>
      </c>
    </row>
    <row r="76" spans="1:9">
      <c r="A76" s="23">
        <v>20</v>
      </c>
      <c r="B76" s="24" t="s">
        <v>52</v>
      </c>
      <c r="E76" s="58">
        <f>E149</f>
        <v>0</v>
      </c>
      <c r="G76" s="23" t="s">
        <v>142</v>
      </c>
      <c r="H76" s="23">
        <v>20</v>
      </c>
    </row>
    <row r="77" spans="1:9" ht="18.75">
      <c r="A77" s="23">
        <v>21</v>
      </c>
      <c r="B77" s="24" t="s">
        <v>31</v>
      </c>
      <c r="C77" s="60"/>
      <c r="D77" s="38"/>
      <c r="E77" s="128">
        <v>0</v>
      </c>
      <c r="F77" s="30"/>
      <c r="G77" s="23" t="s">
        <v>143</v>
      </c>
      <c r="H77" s="23">
        <v>21</v>
      </c>
      <c r="I77" s="60"/>
    </row>
    <row r="78" spans="1:9">
      <c r="A78" s="23">
        <v>22</v>
      </c>
      <c r="B78" s="22" t="s">
        <v>56</v>
      </c>
      <c r="E78" s="137">
        <v>0</v>
      </c>
      <c r="G78" s="23" t="s">
        <v>57</v>
      </c>
      <c r="H78" s="23">
        <v>22</v>
      </c>
    </row>
    <row r="79" spans="1:9">
      <c r="A79" s="23">
        <v>23</v>
      </c>
      <c r="E79" s="57"/>
      <c r="G79" s="23"/>
      <c r="H79" s="23">
        <v>23</v>
      </c>
    </row>
    <row r="80" spans="1:9" ht="16.5" thickBot="1">
      <c r="A80" s="23">
        <v>24</v>
      </c>
      <c r="B80" s="22" t="s">
        <v>58</v>
      </c>
      <c r="E80" s="127">
        <v>0</v>
      </c>
      <c r="G80" s="23" t="s">
        <v>59</v>
      </c>
      <c r="H80" s="23">
        <v>24</v>
      </c>
    </row>
    <row r="81" spans="1:8" ht="16.5" thickTop="1">
      <c r="A81" s="23">
        <v>25</v>
      </c>
      <c r="E81" s="57"/>
      <c r="G81" s="23"/>
      <c r="H81" s="23">
        <v>25</v>
      </c>
    </row>
    <row r="82" spans="1:8" ht="18.75">
      <c r="A82" s="23">
        <v>26</v>
      </c>
      <c r="B82" s="28" t="s">
        <v>60</v>
      </c>
      <c r="C82" s="36"/>
      <c r="D82" s="36"/>
      <c r="E82" s="54"/>
      <c r="G82" s="23"/>
      <c r="H82" s="23">
        <v>26</v>
      </c>
    </row>
    <row r="83" spans="1:8">
      <c r="A83" s="23">
        <v>27</v>
      </c>
      <c r="B83" s="22" t="s">
        <v>61</v>
      </c>
      <c r="C83" s="36"/>
      <c r="D83" s="36"/>
      <c r="E83" s="53">
        <f>E151</f>
        <v>0</v>
      </c>
      <c r="G83" s="23" t="s">
        <v>144</v>
      </c>
      <c r="H83" s="23">
        <v>27</v>
      </c>
    </row>
    <row r="84" spans="1:8" ht="18.75">
      <c r="A84" s="23">
        <v>28</v>
      </c>
      <c r="B84" s="24" t="s">
        <v>53</v>
      </c>
      <c r="C84" s="36"/>
      <c r="D84" s="36"/>
      <c r="E84" s="61">
        <v>9.8913849237607099E-2</v>
      </c>
      <c r="F84" s="21"/>
      <c r="G84" s="23" t="s">
        <v>415</v>
      </c>
      <c r="H84" s="23">
        <v>28</v>
      </c>
    </row>
    <row r="85" spans="1:8">
      <c r="A85" s="23">
        <v>29</v>
      </c>
      <c r="B85" s="22" t="s">
        <v>62</v>
      </c>
      <c r="C85" s="36"/>
      <c r="D85" s="36"/>
      <c r="E85" s="138">
        <v>0</v>
      </c>
      <c r="G85" s="23" t="s">
        <v>63</v>
      </c>
      <c r="H85" s="23">
        <v>29</v>
      </c>
    </row>
    <row r="86" spans="1:8">
      <c r="A86" s="23">
        <v>30</v>
      </c>
      <c r="C86" s="36"/>
      <c r="D86" s="36"/>
      <c r="E86" s="62"/>
      <c r="G86" s="23"/>
      <c r="H86" s="23">
        <v>30</v>
      </c>
    </row>
    <row r="87" spans="1:8">
      <c r="A87" s="23">
        <v>31</v>
      </c>
      <c r="B87" s="22" t="s">
        <v>61</v>
      </c>
      <c r="C87" s="36"/>
      <c r="D87" s="36"/>
      <c r="E87" s="53">
        <f>E151</f>
        <v>0</v>
      </c>
      <c r="G87" s="23" t="s">
        <v>144</v>
      </c>
      <c r="H87" s="23">
        <v>31</v>
      </c>
    </row>
    <row r="88" spans="1:8" ht="18.75">
      <c r="A88" s="23">
        <v>32</v>
      </c>
      <c r="B88" s="24" t="s">
        <v>31</v>
      </c>
      <c r="C88" s="36"/>
      <c r="D88" s="36"/>
      <c r="E88" s="61">
        <v>4.0346960281741739E-3</v>
      </c>
      <c r="F88" s="30"/>
      <c r="G88" s="23" t="s">
        <v>416</v>
      </c>
      <c r="H88" s="23">
        <v>32</v>
      </c>
    </row>
    <row r="89" spans="1:8">
      <c r="A89" s="23">
        <v>33</v>
      </c>
      <c r="B89" s="22" t="s">
        <v>64</v>
      </c>
      <c r="C89" s="36"/>
      <c r="D89" s="36"/>
      <c r="E89" s="138">
        <v>0</v>
      </c>
      <c r="G89" s="23" t="s">
        <v>65</v>
      </c>
      <c r="H89" s="23">
        <v>33</v>
      </c>
    </row>
    <row r="90" spans="1:8">
      <c r="A90" s="23">
        <v>34</v>
      </c>
      <c r="C90" s="36"/>
      <c r="D90" s="36"/>
      <c r="E90" s="62"/>
      <c r="G90" s="23"/>
      <c r="H90" s="23">
        <v>34</v>
      </c>
    </row>
    <row r="91" spans="1:8" ht="16.5" thickBot="1">
      <c r="A91" s="23">
        <v>35</v>
      </c>
      <c r="B91" s="22" t="s">
        <v>66</v>
      </c>
      <c r="C91" s="36"/>
      <c r="D91" s="36"/>
      <c r="E91" s="127">
        <v>0</v>
      </c>
      <c r="G91" s="23" t="s">
        <v>67</v>
      </c>
      <c r="H91" s="23">
        <v>35</v>
      </c>
    </row>
    <row r="92" spans="1:8" ht="16.5" thickTop="1">
      <c r="A92" s="23">
        <v>36</v>
      </c>
      <c r="C92" s="36"/>
      <c r="D92" s="36"/>
      <c r="E92" s="54"/>
      <c r="G92" s="23"/>
      <c r="H92" s="23">
        <v>36</v>
      </c>
    </row>
    <row r="93" spans="1:8" ht="19.5" thickBot="1">
      <c r="A93" s="23">
        <v>37</v>
      </c>
      <c r="B93" s="22" t="s">
        <v>68</v>
      </c>
      <c r="E93" s="129">
        <v>0</v>
      </c>
      <c r="G93" s="23" t="s">
        <v>69</v>
      </c>
      <c r="H93" s="23">
        <v>37</v>
      </c>
    </row>
    <row r="94" spans="1:8" ht="16.5" thickTop="1">
      <c r="A94" s="23">
        <v>38</v>
      </c>
      <c r="C94" s="36"/>
      <c r="D94" s="36"/>
      <c r="E94" s="54"/>
      <c r="G94" s="23"/>
      <c r="H94" s="23">
        <v>38</v>
      </c>
    </row>
    <row r="95" spans="1:8" ht="19.5" thickBot="1">
      <c r="A95" s="23">
        <v>39</v>
      </c>
      <c r="B95" s="28" t="s">
        <v>70</v>
      </c>
      <c r="C95" s="36"/>
      <c r="D95" s="36"/>
      <c r="E95" s="308">
        <f>E41+E93</f>
        <v>840920.66610971431</v>
      </c>
      <c r="F95" s="21" t="s">
        <v>18</v>
      </c>
      <c r="G95" s="23" t="s">
        <v>71</v>
      </c>
      <c r="H95" s="23">
        <v>39</v>
      </c>
    </row>
    <row r="96" spans="1:8" ht="16.5" thickTop="1">
      <c r="A96" s="23"/>
      <c r="B96" s="28"/>
      <c r="C96" s="36"/>
      <c r="D96" s="36"/>
      <c r="E96" s="54"/>
      <c r="F96" s="30"/>
      <c r="G96" s="23"/>
    </row>
    <row r="97" spans="1:8">
      <c r="A97" s="23"/>
      <c r="B97" s="28"/>
      <c r="C97" s="36"/>
      <c r="D97" s="36"/>
      <c r="E97" s="54"/>
      <c r="F97" s="30"/>
      <c r="G97" s="23"/>
    </row>
    <row r="98" spans="1:8">
      <c r="A98" s="21" t="s">
        <v>18</v>
      </c>
      <c r="B98" s="20" t="str">
        <f>B44</f>
        <v>Items in BOLD have changed to correct the over-allocation of "Duplicate Charges (Company Energy Use)" Credit accounted for in FERC account 929.</v>
      </c>
      <c r="C98" s="36"/>
      <c r="D98" s="36"/>
      <c r="E98" s="54"/>
      <c r="F98" s="30"/>
      <c r="G98" s="23"/>
    </row>
    <row r="99" spans="1:8" ht="18.75">
      <c r="A99" s="26">
        <v>1</v>
      </c>
      <c r="B99" s="22" t="s">
        <v>40</v>
      </c>
      <c r="C99" s="36"/>
      <c r="D99" s="36"/>
      <c r="E99" s="54"/>
      <c r="G99" s="23"/>
    </row>
    <row r="100" spans="1:8" ht="18.75">
      <c r="A100" s="26">
        <v>2</v>
      </c>
      <c r="B100" s="22" t="s">
        <v>72</v>
      </c>
      <c r="C100" s="36"/>
      <c r="D100" s="36"/>
      <c r="E100" s="63"/>
      <c r="F100" s="42"/>
      <c r="G100" s="23"/>
    </row>
    <row r="101" spans="1:8" ht="18.75">
      <c r="A101" s="26">
        <v>3</v>
      </c>
      <c r="B101" s="22" t="s">
        <v>73</v>
      </c>
      <c r="C101" s="36"/>
      <c r="D101" s="36"/>
      <c r="E101" s="54"/>
      <c r="G101" s="23"/>
    </row>
    <row r="102" spans="1:8">
      <c r="A102" s="23"/>
      <c r="B102" s="30"/>
      <c r="C102" s="36"/>
      <c r="D102" s="36"/>
      <c r="E102" s="54"/>
      <c r="G102" s="23"/>
    </row>
    <row r="103" spans="1:8">
      <c r="A103" s="23"/>
      <c r="C103" s="36"/>
      <c r="D103" s="36"/>
      <c r="E103" s="54"/>
      <c r="G103" s="31"/>
    </row>
    <row r="104" spans="1:8">
      <c r="A104" s="23"/>
      <c r="B104" s="383" t="s">
        <v>125</v>
      </c>
      <c r="C104" s="387"/>
      <c r="D104" s="387"/>
      <c r="E104" s="387"/>
      <c r="F104" s="387"/>
      <c r="G104" s="387"/>
    </row>
    <row r="105" spans="1:8">
      <c r="A105" s="23"/>
      <c r="B105" s="383" t="s">
        <v>126</v>
      </c>
      <c r="C105" s="387"/>
      <c r="D105" s="387"/>
      <c r="E105" s="387"/>
      <c r="F105" s="387"/>
      <c r="G105" s="387"/>
      <c r="H105"/>
    </row>
    <row r="106" spans="1:8" ht="17.25">
      <c r="A106" s="23" t="s">
        <v>15</v>
      </c>
      <c r="B106" s="383" t="s">
        <v>127</v>
      </c>
      <c r="C106" s="384"/>
      <c r="D106" s="384"/>
      <c r="E106" s="384"/>
      <c r="F106" s="384"/>
      <c r="G106" s="384"/>
      <c r="H106" s="23" t="s">
        <v>15</v>
      </c>
    </row>
    <row r="107" spans="1:8">
      <c r="A107" s="23"/>
      <c r="B107" s="385" t="s">
        <v>128</v>
      </c>
      <c r="C107" s="386"/>
      <c r="D107" s="386"/>
      <c r="E107" s="386"/>
      <c r="F107" s="386"/>
      <c r="G107" s="386"/>
    </row>
    <row r="108" spans="1:8">
      <c r="A108" s="23"/>
      <c r="B108" s="389" t="s">
        <v>2</v>
      </c>
      <c r="C108" s="387"/>
      <c r="D108" s="387"/>
      <c r="E108" s="387"/>
      <c r="F108" s="387"/>
      <c r="G108" s="387"/>
    </row>
    <row r="109" spans="1:8">
      <c r="A109" s="23"/>
      <c r="B109" s="32"/>
      <c r="C109" s="30"/>
      <c r="D109" s="30"/>
      <c r="E109" s="30"/>
      <c r="F109" s="30"/>
      <c r="G109" s="30"/>
    </row>
    <row r="110" spans="1:8">
      <c r="A110" s="23" t="s">
        <v>3</v>
      </c>
      <c r="E110" s="33"/>
      <c r="G110" s="23"/>
      <c r="H110" s="23" t="s">
        <v>3</v>
      </c>
    </row>
    <row r="111" spans="1:8">
      <c r="A111" s="23" t="s">
        <v>7</v>
      </c>
      <c r="B111" s="30" t="s">
        <v>15</v>
      </c>
      <c r="E111" s="122" t="s">
        <v>5</v>
      </c>
      <c r="G111" s="123" t="s">
        <v>6</v>
      </c>
      <c r="H111" s="23" t="s">
        <v>7</v>
      </c>
    </row>
    <row r="112" spans="1:8">
      <c r="A112" s="34"/>
      <c r="B112" s="27" t="s">
        <v>145</v>
      </c>
      <c r="C112" s="64"/>
      <c r="D112" s="64"/>
      <c r="E112" s="64"/>
      <c r="G112" s="23"/>
      <c r="H112" s="34"/>
    </row>
    <row r="113" spans="1:8">
      <c r="A113" s="23">
        <v>1</v>
      </c>
      <c r="B113" s="65" t="s">
        <v>74</v>
      </c>
      <c r="C113" s="64"/>
      <c r="D113" s="64"/>
      <c r="E113" s="64"/>
      <c r="G113" s="23"/>
      <c r="H113" s="23">
        <v>1</v>
      </c>
    </row>
    <row r="114" spans="1:8">
      <c r="A114" s="23">
        <v>2</v>
      </c>
      <c r="B114" s="24" t="s">
        <v>75</v>
      </c>
      <c r="C114" s="64"/>
      <c r="D114" s="64"/>
      <c r="E114" s="269">
        <f>E182</f>
        <v>4930937.6078208946</v>
      </c>
      <c r="F114" s="21"/>
      <c r="G114" s="23" t="s">
        <v>146</v>
      </c>
      <c r="H114" s="23">
        <v>2</v>
      </c>
    </row>
    <row r="115" spans="1:8">
      <c r="A115" s="23">
        <v>3</v>
      </c>
      <c r="B115" s="24" t="s">
        <v>76</v>
      </c>
      <c r="C115" s="64"/>
      <c r="D115" s="64"/>
      <c r="E115" s="270">
        <f>E183</f>
        <v>7911</v>
      </c>
      <c r="F115" s="21"/>
      <c r="G115" s="23" t="s">
        <v>147</v>
      </c>
      <c r="H115" s="23">
        <v>3</v>
      </c>
    </row>
    <row r="116" spans="1:8">
      <c r="A116" s="23">
        <v>4</v>
      </c>
      <c r="B116" s="24" t="s">
        <v>77</v>
      </c>
      <c r="C116" s="64"/>
      <c r="D116" s="64"/>
      <c r="E116" s="270">
        <f t="shared" ref="E116:E117" si="0">E184</f>
        <v>48039</v>
      </c>
      <c r="F116" s="21"/>
      <c r="G116" s="23" t="s">
        <v>148</v>
      </c>
      <c r="H116" s="23">
        <v>4</v>
      </c>
    </row>
    <row r="117" spans="1:8">
      <c r="A117" s="23">
        <v>5</v>
      </c>
      <c r="B117" s="24" t="s">
        <v>78</v>
      </c>
      <c r="C117" s="64"/>
      <c r="D117" s="64"/>
      <c r="E117" s="270">
        <f t="shared" si="0"/>
        <v>103991</v>
      </c>
      <c r="F117" s="21"/>
      <c r="G117" s="23" t="s">
        <v>149</v>
      </c>
      <c r="H117" s="23">
        <v>5</v>
      </c>
    </row>
    <row r="118" spans="1:8">
      <c r="A118" s="23">
        <v>6</v>
      </c>
      <c r="B118" s="24" t="s">
        <v>79</v>
      </c>
      <c r="C118" s="23"/>
      <c r="D118" s="23"/>
      <c r="E118" s="256">
        <f>SUM(E114:E117)</f>
        <v>5090878.6078208946</v>
      </c>
      <c r="F118" s="21"/>
      <c r="G118" s="23" t="s">
        <v>80</v>
      </c>
      <c r="H118" s="23">
        <v>6</v>
      </c>
    </row>
    <row r="119" spans="1:8">
      <c r="A119" s="23">
        <v>7</v>
      </c>
      <c r="C119" s="23"/>
      <c r="D119" s="23"/>
      <c r="E119" s="43"/>
      <c r="G119" s="23"/>
      <c r="H119" s="23">
        <v>7</v>
      </c>
    </row>
    <row r="120" spans="1:8">
      <c r="A120" s="23">
        <v>8</v>
      </c>
      <c r="B120" s="65" t="s">
        <v>81</v>
      </c>
      <c r="C120" s="23"/>
      <c r="D120" s="23"/>
      <c r="E120" s="43"/>
      <c r="G120" s="23"/>
      <c r="H120" s="23">
        <v>8</v>
      </c>
    </row>
    <row r="121" spans="1:8">
      <c r="A121" s="23">
        <v>9</v>
      </c>
      <c r="B121" s="24" t="s">
        <v>150</v>
      </c>
      <c r="C121" s="23"/>
      <c r="D121" s="23"/>
      <c r="E121" s="66">
        <v>0</v>
      </c>
      <c r="F121" s="42"/>
      <c r="G121" s="23" t="s">
        <v>151</v>
      </c>
      <c r="H121" s="23">
        <v>9</v>
      </c>
    </row>
    <row r="122" spans="1:8">
      <c r="A122" s="23">
        <v>10</v>
      </c>
      <c r="B122" s="24" t="s">
        <v>82</v>
      </c>
      <c r="C122" s="23"/>
      <c r="D122" s="23"/>
      <c r="E122" s="67">
        <v>0</v>
      </c>
      <c r="G122" s="23" t="s">
        <v>152</v>
      </c>
      <c r="H122" s="23">
        <v>10</v>
      </c>
    </row>
    <row r="123" spans="1:8">
      <c r="A123" s="23">
        <v>11</v>
      </c>
      <c r="B123" s="24" t="s">
        <v>83</v>
      </c>
      <c r="C123" s="23"/>
      <c r="D123" s="23"/>
      <c r="E123" s="139">
        <v>0</v>
      </c>
      <c r="F123" s="42"/>
      <c r="G123" s="23" t="s">
        <v>84</v>
      </c>
      <c r="H123" s="23">
        <v>11</v>
      </c>
    </row>
    <row r="124" spans="1:8">
      <c r="A124" s="23">
        <v>12</v>
      </c>
      <c r="B124" s="24"/>
      <c r="C124" s="23"/>
      <c r="D124" s="23"/>
      <c r="E124" s="54"/>
      <c r="G124" s="23"/>
      <c r="H124" s="23">
        <v>12</v>
      </c>
    </row>
    <row r="125" spans="1:8">
      <c r="A125" s="23">
        <v>13</v>
      </c>
      <c r="B125" s="65" t="s">
        <v>85</v>
      </c>
      <c r="E125" s="43"/>
      <c r="G125" s="23"/>
      <c r="H125" s="23">
        <v>13</v>
      </c>
    </row>
    <row r="126" spans="1:8">
      <c r="A126" s="23">
        <v>14</v>
      </c>
      <c r="B126" s="22" t="s">
        <v>86</v>
      </c>
      <c r="C126" s="23"/>
      <c r="D126" s="23"/>
      <c r="E126" s="271">
        <v>-846640.86325872224</v>
      </c>
      <c r="F126" s="21"/>
      <c r="G126" s="23" t="s">
        <v>217</v>
      </c>
      <c r="H126" s="23">
        <v>14</v>
      </c>
    </row>
    <row r="127" spans="1:8">
      <c r="A127" s="23">
        <v>15</v>
      </c>
      <c r="B127" s="22" t="s">
        <v>87</v>
      </c>
      <c r="C127" s="23"/>
      <c r="D127" s="23"/>
      <c r="E127" s="51">
        <v>0</v>
      </c>
      <c r="G127" s="23" t="s">
        <v>153</v>
      </c>
      <c r="H127" s="23">
        <v>15</v>
      </c>
    </row>
    <row r="128" spans="1:8">
      <c r="A128" s="23">
        <v>16</v>
      </c>
      <c r="B128" s="24" t="s">
        <v>88</v>
      </c>
      <c r="C128" s="23"/>
      <c r="D128" s="23"/>
      <c r="E128" s="256">
        <f>SUM(E126:E127)</f>
        <v>-846640.86325872224</v>
      </c>
      <c r="F128" s="21"/>
      <c r="G128" s="23" t="s">
        <v>89</v>
      </c>
      <c r="H128" s="23">
        <v>16</v>
      </c>
    </row>
    <row r="129" spans="1:8">
      <c r="A129" s="23">
        <v>17</v>
      </c>
      <c r="C129" s="23"/>
      <c r="D129" s="23"/>
      <c r="E129" s="68"/>
      <c r="G129" s="23"/>
      <c r="H129" s="23">
        <v>17</v>
      </c>
    </row>
    <row r="130" spans="1:8">
      <c r="A130" s="23">
        <v>18</v>
      </c>
      <c r="B130" s="65" t="s">
        <v>90</v>
      </c>
      <c r="C130" s="23"/>
      <c r="D130" s="23"/>
      <c r="E130" s="68"/>
      <c r="G130" s="23"/>
      <c r="H130" s="23">
        <v>18</v>
      </c>
    </row>
    <row r="131" spans="1:8">
      <c r="A131" s="23">
        <v>19</v>
      </c>
      <c r="B131" s="24" t="s">
        <v>154</v>
      </c>
      <c r="C131" s="23"/>
      <c r="D131" s="23"/>
      <c r="E131" s="269">
        <v>51621</v>
      </c>
      <c r="F131" s="21"/>
      <c r="G131" s="23" t="s">
        <v>419</v>
      </c>
      <c r="H131" s="23">
        <v>19</v>
      </c>
    </row>
    <row r="132" spans="1:8">
      <c r="A132" s="23">
        <v>20</v>
      </c>
      <c r="B132" s="24" t="s">
        <v>91</v>
      </c>
      <c r="C132" s="23"/>
      <c r="D132" s="23"/>
      <c r="E132" s="270">
        <v>25856</v>
      </c>
      <c r="F132" s="21"/>
      <c r="G132" s="23" t="s">
        <v>420</v>
      </c>
      <c r="H132" s="23">
        <v>20</v>
      </c>
    </row>
    <row r="133" spans="1:8">
      <c r="A133" s="23">
        <v>21</v>
      </c>
      <c r="B133" s="24" t="s">
        <v>92</v>
      </c>
      <c r="C133" s="23"/>
      <c r="D133" s="23"/>
      <c r="E133" s="309">
        <v>19198.452095629844</v>
      </c>
      <c r="F133" s="21" t="s">
        <v>18</v>
      </c>
      <c r="G133" s="23" t="s">
        <v>421</v>
      </c>
      <c r="H133" s="23">
        <v>21</v>
      </c>
    </row>
    <row r="134" spans="1:8">
      <c r="A134" s="23">
        <v>22</v>
      </c>
      <c r="B134" s="24" t="s">
        <v>155</v>
      </c>
      <c r="E134" s="307">
        <f>SUM(E131:E133)</f>
        <v>96675.452095629851</v>
      </c>
      <c r="F134" s="21" t="s">
        <v>18</v>
      </c>
      <c r="G134" s="23" t="s">
        <v>93</v>
      </c>
      <c r="H134" s="23">
        <v>22</v>
      </c>
    </row>
    <row r="135" spans="1:8">
      <c r="A135" s="23">
        <v>23</v>
      </c>
      <c r="B135" s="24"/>
      <c r="E135" s="69"/>
      <c r="G135" s="23"/>
      <c r="H135" s="23">
        <v>23</v>
      </c>
    </row>
    <row r="136" spans="1:8">
      <c r="A136" s="23">
        <v>24</v>
      </c>
      <c r="B136" s="24" t="s">
        <v>94</v>
      </c>
      <c r="E136" s="70">
        <v>0</v>
      </c>
      <c r="G136" s="23" t="s">
        <v>156</v>
      </c>
      <c r="H136" s="23">
        <v>24</v>
      </c>
    </row>
    <row r="137" spans="1:8">
      <c r="A137" s="23">
        <v>25</v>
      </c>
      <c r="B137" s="24" t="s">
        <v>95</v>
      </c>
      <c r="E137" s="126">
        <v>-10750.989870876263</v>
      </c>
      <c r="G137" s="23" t="s">
        <v>157</v>
      </c>
      <c r="H137" s="23">
        <v>25</v>
      </c>
    </row>
    <row r="138" spans="1:8">
      <c r="A138" s="23">
        <v>26</v>
      </c>
      <c r="B138" s="24"/>
      <c r="E138" s="69"/>
      <c r="G138" s="23"/>
      <c r="H138" s="23">
        <v>26</v>
      </c>
    </row>
    <row r="139" spans="1:8" ht="16.5" thickBot="1">
      <c r="A139" s="23">
        <v>27</v>
      </c>
      <c r="B139" s="24" t="s">
        <v>96</v>
      </c>
      <c r="E139" s="310">
        <f>E118+E123+E128+E134+E136+E137</f>
        <v>4330162.2067869259</v>
      </c>
      <c r="F139" s="21" t="s">
        <v>18</v>
      </c>
      <c r="G139" s="23" t="s">
        <v>97</v>
      </c>
      <c r="H139" s="23">
        <v>27</v>
      </c>
    </row>
    <row r="140" spans="1:8" ht="16.5" thickTop="1">
      <c r="A140" s="23">
        <v>28</v>
      </c>
      <c r="B140" s="24"/>
      <c r="E140" s="57"/>
      <c r="G140" s="23"/>
      <c r="H140" s="23">
        <v>28</v>
      </c>
    </row>
    <row r="141" spans="1:8" ht="18.75">
      <c r="A141" s="23">
        <v>29</v>
      </c>
      <c r="B141" s="27" t="s">
        <v>98</v>
      </c>
      <c r="E141" s="57"/>
      <c r="G141" s="23"/>
      <c r="H141" s="23">
        <v>29</v>
      </c>
    </row>
    <row r="142" spans="1:8">
      <c r="A142" s="23">
        <v>30</v>
      </c>
      <c r="B142" s="24" t="s">
        <v>99</v>
      </c>
      <c r="E142" s="58">
        <f>E191</f>
        <v>0</v>
      </c>
      <c r="G142" s="23" t="s">
        <v>158</v>
      </c>
      <c r="H142" s="23">
        <v>30</v>
      </c>
    </row>
    <row r="143" spans="1:8">
      <c r="A143" s="23">
        <v>31</v>
      </c>
      <c r="B143" s="24" t="s">
        <v>100</v>
      </c>
      <c r="E143" s="51">
        <v>0</v>
      </c>
      <c r="G143" s="23" t="s">
        <v>159</v>
      </c>
      <c r="H143" s="23">
        <v>31</v>
      </c>
    </row>
    <row r="144" spans="1:8">
      <c r="A144" s="23">
        <v>32</v>
      </c>
      <c r="B144" s="22" t="s">
        <v>101</v>
      </c>
      <c r="E144" s="137">
        <v>0</v>
      </c>
      <c r="G144" s="23" t="s">
        <v>102</v>
      </c>
      <c r="H144" s="23">
        <v>32</v>
      </c>
    </row>
    <row r="145" spans="1:8">
      <c r="A145" s="23">
        <v>33</v>
      </c>
      <c r="B145" s="24"/>
      <c r="E145" s="57"/>
      <c r="G145" s="23"/>
      <c r="H145" s="23">
        <v>33</v>
      </c>
    </row>
    <row r="146" spans="1:8" ht="18.75">
      <c r="A146" s="23">
        <v>34</v>
      </c>
      <c r="B146" s="27" t="s">
        <v>103</v>
      </c>
      <c r="E146" s="57"/>
      <c r="G146" s="23"/>
      <c r="H146" s="23">
        <v>34</v>
      </c>
    </row>
    <row r="147" spans="1:8">
      <c r="A147" s="23">
        <v>35</v>
      </c>
      <c r="B147" s="24" t="s">
        <v>104</v>
      </c>
      <c r="E147" s="58">
        <v>0</v>
      </c>
      <c r="G147" s="23" t="s">
        <v>160</v>
      </c>
      <c r="H147" s="23">
        <v>35</v>
      </c>
    </row>
    <row r="148" spans="1:8">
      <c r="A148" s="23">
        <v>36</v>
      </c>
      <c r="B148" s="22" t="s">
        <v>105</v>
      </c>
      <c r="E148" s="107">
        <v>0</v>
      </c>
      <c r="G148" s="23" t="s">
        <v>161</v>
      </c>
      <c r="H148" s="23">
        <v>36</v>
      </c>
    </row>
    <row r="149" spans="1:8">
      <c r="A149" s="23">
        <v>37</v>
      </c>
      <c r="B149" s="22" t="s">
        <v>106</v>
      </c>
      <c r="E149" s="137">
        <v>0</v>
      </c>
      <c r="G149" s="23" t="s">
        <v>107</v>
      </c>
      <c r="H149" s="23">
        <v>37</v>
      </c>
    </row>
    <row r="150" spans="1:8">
      <c r="A150" s="23">
        <v>38</v>
      </c>
      <c r="B150" s="24"/>
      <c r="E150" s="57"/>
      <c r="G150" s="23"/>
      <c r="H150" s="23">
        <v>38</v>
      </c>
    </row>
    <row r="151" spans="1:8" ht="18.75">
      <c r="A151" s="23">
        <v>39</v>
      </c>
      <c r="B151" s="27" t="s">
        <v>108</v>
      </c>
      <c r="E151" s="58">
        <v>0</v>
      </c>
      <c r="G151" s="23" t="s">
        <v>162</v>
      </c>
      <c r="H151" s="23">
        <v>39</v>
      </c>
    </row>
    <row r="152" spans="1:8">
      <c r="A152" s="23"/>
      <c r="B152" s="24"/>
      <c r="E152" s="57"/>
      <c r="G152" s="23"/>
    </row>
    <row r="153" spans="1:8">
      <c r="A153" s="23"/>
      <c r="B153" s="24"/>
      <c r="E153" s="57"/>
      <c r="G153" s="23"/>
    </row>
    <row r="154" spans="1:8">
      <c r="A154" s="21" t="s">
        <v>18</v>
      </c>
      <c r="B154" s="20" t="str">
        <f>B44</f>
        <v>Items in BOLD have changed to correct the over-allocation of "Duplicate Charges (Company Energy Use)" Credit accounted for in FERC account 929.</v>
      </c>
      <c r="E154" s="57"/>
      <c r="G154" s="23"/>
    </row>
    <row r="155" spans="1:8" ht="18.75">
      <c r="A155" s="26">
        <v>1</v>
      </c>
      <c r="B155" s="22" t="s">
        <v>72</v>
      </c>
      <c r="E155" s="57"/>
      <c r="G155" s="23"/>
    </row>
    <row r="156" spans="1:8">
      <c r="A156" s="23"/>
      <c r="B156" s="30"/>
      <c r="E156" s="57"/>
      <c r="G156" s="23"/>
    </row>
    <row r="157" spans="1:8">
      <c r="A157" s="23"/>
      <c r="B157" s="30"/>
      <c r="E157" s="57"/>
      <c r="G157" s="23"/>
    </row>
    <row r="158" spans="1:8">
      <c r="A158" s="23"/>
      <c r="B158" s="383" t="s">
        <v>125</v>
      </c>
      <c r="C158" s="387"/>
      <c r="D158" s="387"/>
      <c r="E158" s="387"/>
      <c r="F158" s="387"/>
      <c r="G158" s="387"/>
    </row>
    <row r="159" spans="1:8">
      <c r="A159" s="23" t="s">
        <v>15</v>
      </c>
      <c r="B159" s="383" t="s">
        <v>126</v>
      </c>
      <c r="C159" s="387"/>
      <c r="D159" s="387"/>
      <c r="E159" s="387"/>
      <c r="F159" s="387"/>
      <c r="G159" s="387"/>
      <c r="H159"/>
    </row>
    <row r="160" spans="1:8" ht="17.25">
      <c r="A160" s="23"/>
      <c r="B160" s="383" t="s">
        <v>127</v>
      </c>
      <c r="C160" s="384"/>
      <c r="D160" s="384"/>
      <c r="E160" s="384"/>
      <c r="F160" s="384"/>
      <c r="G160" s="384"/>
    </row>
    <row r="161" spans="1:10">
      <c r="A161" s="23"/>
      <c r="B161" s="385" t="s">
        <v>128</v>
      </c>
      <c r="C161" s="386"/>
      <c r="D161" s="386"/>
      <c r="E161" s="386"/>
      <c r="F161" s="386"/>
      <c r="G161" s="386"/>
    </row>
    <row r="162" spans="1:10">
      <c r="A162" s="23"/>
      <c r="B162" s="389" t="s">
        <v>2</v>
      </c>
      <c r="C162" s="387"/>
      <c r="D162" s="387"/>
      <c r="E162" s="387"/>
      <c r="F162" s="387"/>
      <c r="G162" s="387"/>
    </row>
    <row r="163" spans="1:10">
      <c r="A163" s="23"/>
      <c r="B163" s="71"/>
    </row>
    <row r="164" spans="1:10">
      <c r="A164" s="23" t="s">
        <v>3</v>
      </c>
      <c r="E164" s="33"/>
      <c r="G164" s="23"/>
      <c r="H164" s="23" t="s">
        <v>3</v>
      </c>
    </row>
    <row r="165" spans="1:10">
      <c r="A165" s="23" t="s">
        <v>7</v>
      </c>
      <c r="B165" s="30" t="s">
        <v>15</v>
      </c>
      <c r="E165" s="122" t="s">
        <v>5</v>
      </c>
      <c r="G165" s="123" t="s">
        <v>6</v>
      </c>
      <c r="H165" s="23" t="s">
        <v>7</v>
      </c>
    </row>
    <row r="166" spans="1:10">
      <c r="A166" s="34"/>
      <c r="B166" s="27" t="s">
        <v>163</v>
      </c>
      <c r="E166" s="33"/>
      <c r="G166" s="23"/>
      <c r="H166" s="34"/>
    </row>
    <row r="167" spans="1:10">
      <c r="A167" s="23">
        <v>1</v>
      </c>
      <c r="B167" s="65" t="s">
        <v>109</v>
      </c>
      <c r="E167" s="33"/>
      <c r="G167" s="23"/>
      <c r="H167" s="23">
        <v>1</v>
      </c>
    </row>
    <row r="168" spans="1:10">
      <c r="A168" s="23">
        <v>2</v>
      </c>
      <c r="B168" s="24" t="s">
        <v>75</v>
      </c>
      <c r="E168" s="49">
        <v>6181342.810667308</v>
      </c>
      <c r="F168" s="21"/>
      <c r="G168" s="23" t="s">
        <v>164</v>
      </c>
      <c r="H168" s="23">
        <v>2</v>
      </c>
      <c r="I168" s="72"/>
    </row>
    <row r="169" spans="1:10">
      <c r="A169" s="23">
        <v>3</v>
      </c>
      <c r="B169" s="24" t="s">
        <v>165</v>
      </c>
      <c r="E169" s="282">
        <v>34205</v>
      </c>
      <c r="F169" s="21"/>
      <c r="G169" s="23" t="s">
        <v>166</v>
      </c>
      <c r="H169" s="23">
        <v>3</v>
      </c>
      <c r="I169" s="73"/>
    </row>
    <row r="170" spans="1:10">
      <c r="A170" s="23">
        <v>4</v>
      </c>
      <c r="B170" s="24" t="s">
        <v>77</v>
      </c>
      <c r="E170" s="282">
        <v>80583</v>
      </c>
      <c r="F170" s="21"/>
      <c r="G170" s="23" t="s">
        <v>167</v>
      </c>
      <c r="H170" s="23">
        <v>4</v>
      </c>
      <c r="J170" s="74"/>
    </row>
    <row r="171" spans="1:10">
      <c r="A171" s="23">
        <v>5</v>
      </c>
      <c r="B171" s="24" t="s">
        <v>78</v>
      </c>
      <c r="C171" s="23"/>
      <c r="D171" s="23"/>
      <c r="E171" s="125">
        <v>198337</v>
      </c>
      <c r="F171" s="21"/>
      <c r="G171" s="23" t="s">
        <v>168</v>
      </c>
      <c r="H171" s="23">
        <v>5</v>
      </c>
    </row>
    <row r="172" spans="1:10">
      <c r="A172" s="23">
        <v>6</v>
      </c>
      <c r="B172" s="24" t="s">
        <v>110</v>
      </c>
      <c r="E172" s="256">
        <f>SUM(E168:E171)</f>
        <v>6494467.810667308</v>
      </c>
      <c r="F172" s="21"/>
      <c r="G172" s="23" t="s">
        <v>80</v>
      </c>
      <c r="H172" s="23">
        <v>6</v>
      </c>
      <c r="I172" s="73"/>
    </row>
    <row r="173" spans="1:10">
      <c r="A173" s="23">
        <v>7</v>
      </c>
      <c r="C173" s="23"/>
      <c r="D173" s="23"/>
      <c r="E173" s="33"/>
      <c r="G173" s="23"/>
      <c r="H173" s="23">
        <v>7</v>
      </c>
    </row>
    <row r="174" spans="1:10">
      <c r="A174" s="23">
        <v>8</v>
      </c>
      <c r="B174" s="29" t="s">
        <v>111</v>
      </c>
      <c r="E174" s="33"/>
      <c r="G174" s="23"/>
      <c r="H174" s="23">
        <v>8</v>
      </c>
    </row>
    <row r="175" spans="1:10">
      <c r="A175" s="23">
        <v>9</v>
      </c>
      <c r="B175" s="22" t="s">
        <v>112</v>
      </c>
      <c r="E175" s="49">
        <v>1250405.2028464135</v>
      </c>
      <c r="F175" s="21"/>
      <c r="G175" s="23" t="s">
        <v>169</v>
      </c>
      <c r="H175" s="23">
        <v>9</v>
      </c>
    </row>
    <row r="176" spans="1:10">
      <c r="A176" s="23">
        <v>10</v>
      </c>
      <c r="B176" s="22" t="s">
        <v>113</v>
      </c>
      <c r="E176" s="282">
        <v>26294</v>
      </c>
      <c r="F176" s="21"/>
      <c r="G176" s="23" t="s">
        <v>170</v>
      </c>
      <c r="H176" s="23">
        <v>10</v>
      </c>
    </row>
    <row r="177" spans="1:9">
      <c r="A177" s="23">
        <v>11</v>
      </c>
      <c r="B177" s="22" t="s">
        <v>114</v>
      </c>
      <c r="E177" s="282">
        <v>32544</v>
      </c>
      <c r="F177" s="21"/>
      <c r="G177" s="23" t="s">
        <v>171</v>
      </c>
      <c r="H177" s="23">
        <v>11</v>
      </c>
    </row>
    <row r="178" spans="1:9">
      <c r="A178" s="23">
        <v>12</v>
      </c>
      <c r="B178" s="22" t="s">
        <v>115</v>
      </c>
      <c r="E178" s="125">
        <v>94346</v>
      </c>
      <c r="F178" s="21"/>
      <c r="G178" s="23" t="s">
        <v>172</v>
      </c>
      <c r="H178" s="23">
        <v>12</v>
      </c>
    </row>
    <row r="179" spans="1:9">
      <c r="A179" s="23">
        <v>13</v>
      </c>
      <c r="B179" s="73" t="s">
        <v>116</v>
      </c>
      <c r="C179" s="73"/>
      <c r="D179" s="73"/>
      <c r="E179" s="283">
        <f>SUM(E175:E178)</f>
        <v>1403589.2028464135</v>
      </c>
      <c r="F179" s="21"/>
      <c r="G179" s="23" t="s">
        <v>117</v>
      </c>
      <c r="H179" s="23">
        <v>13</v>
      </c>
    </row>
    <row r="180" spans="1:9">
      <c r="A180" s="23">
        <v>14</v>
      </c>
      <c r="B180" s="73"/>
      <c r="C180" s="73"/>
      <c r="D180" s="73"/>
      <c r="E180" s="68"/>
      <c r="G180" s="23"/>
      <c r="H180" s="23">
        <v>14</v>
      </c>
    </row>
    <row r="181" spans="1:9">
      <c r="A181" s="23">
        <v>15</v>
      </c>
      <c r="B181" s="65" t="s">
        <v>74</v>
      </c>
      <c r="C181" s="73"/>
      <c r="D181" s="73"/>
      <c r="E181" s="68"/>
      <c r="G181" s="23"/>
      <c r="H181" s="23">
        <v>15</v>
      </c>
      <c r="I181"/>
    </row>
    <row r="182" spans="1:9">
      <c r="A182" s="23">
        <v>16</v>
      </c>
      <c r="B182" s="24" t="s">
        <v>75</v>
      </c>
      <c r="E182" s="57">
        <f>E168-E175</f>
        <v>4930937.6078208946</v>
      </c>
      <c r="F182" s="21"/>
      <c r="G182" s="23" t="s">
        <v>173</v>
      </c>
      <c r="H182" s="23">
        <v>16</v>
      </c>
      <c r="I182"/>
    </row>
    <row r="183" spans="1:9">
      <c r="A183" s="23">
        <v>17</v>
      </c>
      <c r="B183" s="24" t="s">
        <v>76</v>
      </c>
      <c r="E183" s="45">
        <f>E169-E176</f>
        <v>7911</v>
      </c>
      <c r="F183" s="21"/>
      <c r="G183" s="23" t="s">
        <v>174</v>
      </c>
      <c r="H183" s="23">
        <v>17</v>
      </c>
      <c r="I183"/>
    </row>
    <row r="184" spans="1:9">
      <c r="A184" s="23">
        <v>18</v>
      </c>
      <c r="B184" s="24" t="s">
        <v>77</v>
      </c>
      <c r="E184" s="45">
        <f t="shared" ref="E184:E185" si="1">E170-E177</f>
        <v>48039</v>
      </c>
      <c r="F184" s="21"/>
      <c r="G184" s="23" t="s">
        <v>175</v>
      </c>
      <c r="H184" s="23">
        <v>18</v>
      </c>
      <c r="I184"/>
    </row>
    <row r="185" spans="1:9">
      <c r="A185" s="23">
        <v>19</v>
      </c>
      <c r="B185" s="24" t="s">
        <v>78</v>
      </c>
      <c r="E185" s="45">
        <f t="shared" si="1"/>
        <v>103991</v>
      </c>
      <c r="F185" s="21"/>
      <c r="G185" s="23" t="s">
        <v>176</v>
      </c>
      <c r="H185" s="23">
        <v>19</v>
      </c>
      <c r="I185"/>
    </row>
    <row r="186" spans="1:9" ht="16.5" thickBot="1">
      <c r="A186" s="23">
        <v>20</v>
      </c>
      <c r="B186" s="22" t="s">
        <v>79</v>
      </c>
      <c r="E186" s="284">
        <f>SUM(E182:E185)</f>
        <v>5090878.6078208946</v>
      </c>
      <c r="F186" s="21"/>
      <c r="G186" s="23" t="s">
        <v>118</v>
      </c>
      <c r="H186" s="23">
        <v>20</v>
      </c>
      <c r="I186"/>
    </row>
    <row r="187" spans="1:9" ht="16.5" thickTop="1">
      <c r="A187" s="23">
        <v>21</v>
      </c>
      <c r="E187" s="57"/>
      <c r="G187" s="23"/>
      <c r="H187" s="23">
        <v>21</v>
      </c>
      <c r="I187"/>
    </row>
    <row r="188" spans="1:9" ht="18.75">
      <c r="A188" s="23">
        <v>22</v>
      </c>
      <c r="B188" s="27" t="s">
        <v>119</v>
      </c>
      <c r="E188" s="57"/>
      <c r="G188" s="23"/>
      <c r="H188" s="23">
        <v>22</v>
      </c>
      <c r="I188"/>
    </row>
    <row r="189" spans="1:9">
      <c r="A189" s="23">
        <v>23</v>
      </c>
      <c r="B189" s="24" t="s">
        <v>120</v>
      </c>
      <c r="E189" s="58">
        <v>0</v>
      </c>
      <c r="G189" s="23" t="s">
        <v>177</v>
      </c>
      <c r="H189" s="23">
        <v>23</v>
      </c>
      <c r="I189"/>
    </row>
    <row r="190" spans="1:9">
      <c r="A190" s="23">
        <v>24</v>
      </c>
      <c r="B190" s="22" t="s">
        <v>121</v>
      </c>
      <c r="E190" s="107">
        <v>0</v>
      </c>
      <c r="G190" s="23" t="s">
        <v>178</v>
      </c>
      <c r="H190" s="23">
        <v>24</v>
      </c>
      <c r="I190"/>
    </row>
    <row r="191" spans="1:9" ht="16.5" thickBot="1">
      <c r="A191" s="23">
        <v>25</v>
      </c>
      <c r="B191" s="24" t="s">
        <v>122</v>
      </c>
      <c r="E191" s="130">
        <f>E189-E190</f>
        <v>0</v>
      </c>
      <c r="G191" s="23" t="s">
        <v>123</v>
      </c>
      <c r="H191" s="23">
        <v>25</v>
      </c>
      <c r="I191"/>
    </row>
    <row r="192" spans="1:9" ht="16.5" thickTop="1">
      <c r="A192" s="23"/>
      <c r="B192" s="24"/>
      <c r="E192" s="57"/>
      <c r="G192" s="23"/>
      <c r="I192"/>
    </row>
    <row r="193" spans="1:9">
      <c r="A193" s="21"/>
      <c r="B193" s="311"/>
      <c r="E193" s="57"/>
      <c r="G193" s="23"/>
      <c r="I193"/>
    </row>
    <row r="194" spans="1:9" ht="18.75">
      <c r="A194" s="26">
        <v>1</v>
      </c>
      <c r="B194" s="22" t="s">
        <v>124</v>
      </c>
      <c r="E194" s="57"/>
      <c r="G194" s="23"/>
      <c r="I194"/>
    </row>
    <row r="195" spans="1:9">
      <c r="A195" s="23"/>
      <c r="E195" s="57"/>
      <c r="G195" s="23"/>
      <c r="I195"/>
    </row>
    <row r="196" spans="1:9">
      <c r="E196" s="75"/>
      <c r="H196"/>
    </row>
  </sheetData>
  <mergeCells count="20">
    <mergeCell ref="B105:G105"/>
    <mergeCell ref="B3:G3"/>
    <mergeCell ref="B4:G4"/>
    <mergeCell ref="B5:G5"/>
    <mergeCell ref="B6:G6"/>
    <mergeCell ref="B7:G7"/>
    <mergeCell ref="B48:G48"/>
    <mergeCell ref="B49:G49"/>
    <mergeCell ref="B50:G50"/>
    <mergeCell ref="B51:G51"/>
    <mergeCell ref="B52:G52"/>
    <mergeCell ref="B104:G104"/>
    <mergeCell ref="B161:G161"/>
    <mergeCell ref="B162:G162"/>
    <mergeCell ref="B106:G106"/>
    <mergeCell ref="B107:G107"/>
    <mergeCell ref="B108:G108"/>
    <mergeCell ref="B158:G158"/>
    <mergeCell ref="B159:G159"/>
    <mergeCell ref="B160:G160"/>
  </mergeCells>
  <printOptions horizontalCentered="1"/>
  <pageMargins left="0.25" right="0.25" top="0.5" bottom="0.5" header="0.35" footer="0.25"/>
  <pageSetup scale="49" orientation="portrait" r:id="rId1"/>
  <headerFooter scaleWithDoc="0" alignWithMargins="0">
    <oddHeader>&amp;C&amp;"Times New Roman,Bold"&amp;7AS FILED</oddHeader>
    <oddFooter>&amp;L&amp;A&amp;CPage 4.&amp;P&amp;R&amp;F</oddFooter>
  </headerFooter>
  <rowBreaks count="3" manualBreakCount="3">
    <brk id="46" max="16383" man="1"/>
    <brk id="102" max="16383" man="1"/>
    <brk id="1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9B0A8-2838-4339-AA32-040240A5B5FC}">
  <dimension ref="A2:AE263"/>
  <sheetViews>
    <sheetView view="pageBreakPreview" zoomScale="60" zoomScaleNormal="80" workbookViewId="0">
      <selection activeCell="P35" sqref="P35"/>
    </sheetView>
  </sheetViews>
  <sheetFormatPr defaultColWidth="8.5703125" defaultRowHeight="15.75"/>
  <cols>
    <col min="1" max="1" width="5.42578125" style="76" customWidth="1"/>
    <col min="2" max="2" width="59.85546875" style="154" customWidth="1"/>
    <col min="3" max="5" width="15.5703125" style="154" customWidth="1"/>
    <col min="6" max="6" width="1.5703125" style="154" customWidth="1"/>
    <col min="7" max="7" width="16.5703125" style="154" customWidth="1"/>
    <col min="8" max="8" width="1.5703125" style="154" customWidth="1"/>
    <col min="9" max="9" width="43.42578125" style="230" customWidth="1"/>
    <col min="10" max="10" width="5.42578125" style="154" customWidth="1"/>
    <col min="11" max="11" width="16.42578125" style="154" bestFit="1" customWidth="1"/>
    <col min="12" max="12" width="10.42578125" style="154" bestFit="1" customWidth="1"/>
    <col min="13" max="16384" width="8.5703125" style="154"/>
  </cols>
  <sheetData>
    <row r="2" spans="1:19">
      <c r="B2" s="392" t="s">
        <v>125</v>
      </c>
      <c r="C2" s="392"/>
      <c r="D2" s="392"/>
      <c r="E2" s="392"/>
      <c r="F2" s="392"/>
      <c r="G2" s="392"/>
      <c r="H2" s="392"/>
      <c r="I2" s="392"/>
      <c r="J2" s="76"/>
    </row>
    <row r="3" spans="1:19">
      <c r="B3" s="392" t="s">
        <v>247</v>
      </c>
      <c r="C3" s="392"/>
      <c r="D3" s="392"/>
      <c r="E3" s="392"/>
      <c r="F3" s="392"/>
      <c r="G3" s="392"/>
      <c r="H3" s="392"/>
      <c r="I3" s="392"/>
      <c r="J3" s="76"/>
    </row>
    <row r="4" spans="1:19">
      <c r="B4" s="392" t="s">
        <v>248</v>
      </c>
      <c r="C4" s="392"/>
      <c r="D4" s="392"/>
      <c r="E4" s="392"/>
      <c r="F4" s="392"/>
      <c r="G4" s="392"/>
      <c r="H4" s="392"/>
      <c r="I4" s="392"/>
      <c r="J4" s="76"/>
      <c r="K4"/>
      <c r="L4"/>
      <c r="M4"/>
      <c r="N4"/>
      <c r="O4"/>
      <c r="P4"/>
      <c r="Q4"/>
      <c r="R4"/>
      <c r="S4"/>
    </row>
    <row r="5" spans="1:19">
      <c r="B5" s="390" t="s">
        <v>249</v>
      </c>
      <c r="C5" s="390"/>
      <c r="D5" s="390"/>
      <c r="E5" s="390"/>
      <c r="F5" s="390"/>
      <c r="G5" s="390"/>
      <c r="H5" s="390"/>
      <c r="I5" s="390"/>
      <c r="J5" s="76"/>
      <c r="K5"/>
      <c r="L5"/>
      <c r="M5"/>
      <c r="N5"/>
      <c r="O5"/>
      <c r="P5"/>
      <c r="Q5"/>
      <c r="R5"/>
      <c r="S5"/>
    </row>
    <row r="6" spans="1:19">
      <c r="B6" s="391" t="s">
        <v>2</v>
      </c>
      <c r="C6" s="393"/>
      <c r="D6" s="393"/>
      <c r="E6" s="393"/>
      <c r="F6" s="393"/>
      <c r="G6" s="393"/>
      <c r="H6" s="393"/>
      <c r="I6" s="393"/>
      <c r="J6" s="76"/>
      <c r="K6"/>
      <c r="L6"/>
      <c r="M6"/>
      <c r="N6"/>
      <c r="O6"/>
      <c r="P6"/>
      <c r="Q6"/>
      <c r="R6"/>
      <c r="S6"/>
    </row>
    <row r="7" spans="1:19">
      <c r="B7" s="76"/>
      <c r="C7" s="76"/>
      <c r="D7" s="76"/>
      <c r="E7" s="76"/>
      <c r="F7" s="76"/>
      <c r="G7" s="76"/>
      <c r="H7" s="76"/>
      <c r="I7" s="156"/>
      <c r="J7" s="76"/>
      <c r="K7"/>
      <c r="L7"/>
      <c r="M7"/>
      <c r="N7"/>
      <c r="O7"/>
      <c r="P7"/>
      <c r="Q7"/>
      <c r="R7"/>
      <c r="S7"/>
    </row>
    <row r="8" spans="1:19">
      <c r="A8" s="76" t="s">
        <v>3</v>
      </c>
      <c r="B8" s="85"/>
      <c r="C8" s="85"/>
      <c r="D8" s="85"/>
      <c r="E8" s="76" t="s">
        <v>250</v>
      </c>
      <c r="F8" s="85"/>
      <c r="G8" s="85"/>
      <c r="H8" s="85"/>
      <c r="I8" s="156"/>
      <c r="J8" s="76" t="s">
        <v>3</v>
      </c>
      <c r="K8"/>
      <c r="L8"/>
      <c r="M8"/>
      <c r="N8"/>
      <c r="O8"/>
      <c r="P8"/>
      <c r="Q8"/>
      <c r="R8"/>
      <c r="S8"/>
    </row>
    <row r="9" spans="1:19">
      <c r="A9" s="76" t="s">
        <v>7</v>
      </c>
      <c r="B9" s="76"/>
      <c r="C9" s="76"/>
      <c r="D9" s="76"/>
      <c r="E9" s="108" t="s">
        <v>251</v>
      </c>
      <c r="F9" s="76"/>
      <c r="G9" s="157" t="s">
        <v>5</v>
      </c>
      <c r="H9" s="85"/>
      <c r="I9" s="158" t="s">
        <v>6</v>
      </c>
      <c r="J9" s="76" t="s">
        <v>7</v>
      </c>
    </row>
    <row r="10" spans="1:19">
      <c r="B10" s="76"/>
      <c r="C10" s="76"/>
      <c r="D10" s="76"/>
      <c r="E10" s="76"/>
      <c r="F10" s="76"/>
      <c r="G10" s="76"/>
      <c r="H10" s="76"/>
      <c r="I10" s="156"/>
      <c r="J10" s="76"/>
    </row>
    <row r="11" spans="1:19">
      <c r="A11" s="76">
        <v>1</v>
      </c>
      <c r="B11" s="159" t="s">
        <v>252</v>
      </c>
      <c r="I11" s="156"/>
      <c r="J11" s="76">
        <v>1</v>
      </c>
    </row>
    <row r="12" spans="1:19">
      <c r="A12" s="76">
        <v>2</v>
      </c>
      <c r="B12" s="154" t="s">
        <v>253</v>
      </c>
      <c r="E12" s="76" t="s">
        <v>254</v>
      </c>
      <c r="F12" s="79"/>
      <c r="G12" s="160">
        <v>5140552</v>
      </c>
      <c r="H12" s="85"/>
      <c r="I12" s="161"/>
      <c r="J12" s="76">
        <v>2</v>
      </c>
    </row>
    <row r="13" spans="1:19">
      <c r="A13" s="76">
        <v>3</v>
      </c>
      <c r="B13" s="154" t="s">
        <v>255</v>
      </c>
      <c r="E13" s="76" t="s">
        <v>256</v>
      </c>
      <c r="F13" s="79"/>
      <c r="G13" s="162">
        <v>0</v>
      </c>
      <c r="H13" s="85"/>
      <c r="I13" s="161"/>
      <c r="J13" s="76">
        <v>3</v>
      </c>
    </row>
    <row r="14" spans="1:19">
      <c r="A14" s="76">
        <v>4</v>
      </c>
      <c r="B14" s="154" t="s">
        <v>257</v>
      </c>
      <c r="E14" s="76" t="s">
        <v>258</v>
      </c>
      <c r="F14" s="79"/>
      <c r="G14" s="163">
        <v>0</v>
      </c>
      <c r="H14" s="85"/>
      <c r="I14" s="161"/>
      <c r="J14" s="76">
        <v>4</v>
      </c>
    </row>
    <row r="15" spans="1:19">
      <c r="A15" s="76">
        <v>5</v>
      </c>
      <c r="B15" s="154" t="s">
        <v>259</v>
      </c>
      <c r="E15" s="76" t="s">
        <v>260</v>
      </c>
      <c r="F15" s="79"/>
      <c r="G15" s="163">
        <v>0</v>
      </c>
      <c r="H15" s="85"/>
      <c r="I15" s="161"/>
      <c r="J15" s="76">
        <v>5</v>
      </c>
    </row>
    <row r="16" spans="1:19">
      <c r="A16" s="76">
        <v>6</v>
      </c>
      <c r="B16" s="154" t="s">
        <v>261</v>
      </c>
      <c r="E16" s="76" t="s">
        <v>262</v>
      </c>
      <c r="F16" s="79"/>
      <c r="G16" s="164">
        <v>-12166.400009999999</v>
      </c>
      <c r="H16" s="85"/>
      <c r="I16" s="161"/>
      <c r="J16" s="76">
        <v>6</v>
      </c>
    </row>
    <row r="17" spans="1:10">
      <c r="A17" s="76">
        <v>7</v>
      </c>
      <c r="B17" s="154" t="s">
        <v>263</v>
      </c>
      <c r="G17" s="165">
        <v>5128385.59999</v>
      </c>
      <c r="H17" s="166"/>
      <c r="I17" s="156" t="s">
        <v>264</v>
      </c>
      <c r="J17" s="76">
        <v>7</v>
      </c>
    </row>
    <row r="18" spans="1:10">
      <c r="A18" s="76">
        <v>8</v>
      </c>
      <c r="I18" s="156"/>
      <c r="J18" s="76">
        <v>8</v>
      </c>
    </row>
    <row r="19" spans="1:10">
      <c r="A19" s="76">
        <v>9</v>
      </c>
      <c r="B19" s="159" t="s">
        <v>265</v>
      </c>
      <c r="G19" s="167"/>
      <c r="H19" s="167"/>
      <c r="I19" s="156"/>
      <c r="J19" s="76">
        <v>9</v>
      </c>
    </row>
    <row r="20" spans="1:10">
      <c r="A20" s="76">
        <v>10</v>
      </c>
      <c r="B20" s="154" t="s">
        <v>266</v>
      </c>
      <c r="E20" s="76" t="s">
        <v>267</v>
      </c>
      <c r="F20" s="79"/>
      <c r="G20" s="160">
        <v>213846.54399999999</v>
      </c>
      <c r="H20" s="85"/>
      <c r="I20" s="168"/>
      <c r="J20" s="76">
        <v>10</v>
      </c>
    </row>
    <row r="21" spans="1:10">
      <c r="A21" s="76">
        <v>11</v>
      </c>
      <c r="B21" s="154" t="s">
        <v>268</v>
      </c>
      <c r="E21" s="76" t="s">
        <v>269</v>
      </c>
      <c r="F21" s="79"/>
      <c r="G21" s="162">
        <v>3709.4806400000002</v>
      </c>
      <c r="H21" s="85"/>
      <c r="I21" s="168"/>
      <c r="J21" s="76">
        <v>11</v>
      </c>
    </row>
    <row r="22" spans="1:10">
      <c r="A22" s="76">
        <v>12</v>
      </c>
      <c r="B22" s="154" t="s">
        <v>270</v>
      </c>
      <c r="E22" s="76" t="s">
        <v>271</v>
      </c>
      <c r="F22" s="79"/>
      <c r="G22" s="162">
        <v>1831.0913999999998</v>
      </c>
      <c r="H22" s="85"/>
      <c r="I22" s="168"/>
      <c r="J22" s="76">
        <v>12</v>
      </c>
    </row>
    <row r="23" spans="1:10">
      <c r="A23" s="76">
        <v>13</v>
      </c>
      <c r="B23" s="154" t="s">
        <v>272</v>
      </c>
      <c r="E23" s="76" t="s">
        <v>273</v>
      </c>
      <c r="F23" s="79"/>
      <c r="G23" s="162">
        <v>0</v>
      </c>
      <c r="H23" s="85"/>
      <c r="I23" s="168"/>
      <c r="J23" s="76">
        <v>13</v>
      </c>
    </row>
    <row r="24" spans="1:10">
      <c r="A24" s="76">
        <v>14</v>
      </c>
      <c r="B24" s="154" t="s">
        <v>274</v>
      </c>
      <c r="E24" s="76" t="s">
        <v>275</v>
      </c>
      <c r="F24" s="79"/>
      <c r="G24" s="164">
        <v>0</v>
      </c>
      <c r="H24" s="85"/>
      <c r="I24" s="168"/>
      <c r="J24" s="76">
        <v>14</v>
      </c>
    </row>
    <row r="25" spans="1:10">
      <c r="A25" s="76">
        <v>15</v>
      </c>
      <c r="B25" s="154" t="s">
        <v>276</v>
      </c>
      <c r="G25" s="169">
        <v>219387.11603999999</v>
      </c>
      <c r="H25" s="170"/>
      <c r="I25" s="156" t="s">
        <v>277</v>
      </c>
      <c r="J25" s="76">
        <v>15</v>
      </c>
    </row>
    <row r="26" spans="1:10">
      <c r="A26" s="76">
        <v>16</v>
      </c>
      <c r="I26" s="156"/>
      <c r="J26" s="76">
        <v>16</v>
      </c>
    </row>
    <row r="27" spans="1:10" ht="16.5" thickBot="1">
      <c r="A27" s="76">
        <v>17</v>
      </c>
      <c r="B27" s="159" t="s">
        <v>278</v>
      </c>
      <c r="G27" s="171">
        <v>4.2778982149943599E-2</v>
      </c>
      <c r="H27" s="172"/>
      <c r="I27" s="156" t="s">
        <v>279</v>
      </c>
      <c r="J27" s="76">
        <v>17</v>
      </c>
    </row>
    <row r="28" spans="1:10" ht="16.5" thickTop="1">
      <c r="A28" s="76">
        <v>18</v>
      </c>
      <c r="I28" s="156"/>
      <c r="J28" s="76">
        <v>18</v>
      </c>
    </row>
    <row r="29" spans="1:10">
      <c r="A29" s="76">
        <v>19</v>
      </c>
      <c r="B29" s="159" t="s">
        <v>280</v>
      </c>
      <c r="I29" s="156"/>
      <c r="J29" s="76">
        <v>19</v>
      </c>
    </row>
    <row r="30" spans="1:10">
      <c r="A30" s="76">
        <v>20</v>
      </c>
      <c r="B30" s="154" t="s">
        <v>281</v>
      </c>
      <c r="E30" s="76" t="s">
        <v>282</v>
      </c>
      <c r="F30" s="79"/>
      <c r="G30" s="160">
        <v>0</v>
      </c>
      <c r="H30" s="85"/>
      <c r="I30" s="168"/>
      <c r="J30" s="76">
        <v>20</v>
      </c>
    </row>
    <row r="31" spans="1:10">
      <c r="A31" s="76">
        <v>21</v>
      </c>
      <c r="B31" s="154" t="s">
        <v>283</v>
      </c>
      <c r="E31" s="76" t="s">
        <v>284</v>
      </c>
      <c r="F31" s="79"/>
      <c r="G31" s="173">
        <v>0</v>
      </c>
      <c r="H31" s="85"/>
      <c r="I31" s="168"/>
      <c r="J31" s="76">
        <v>21</v>
      </c>
    </row>
    <row r="32" spans="1:10" ht="16.5" thickBot="1">
      <c r="A32" s="76">
        <v>22</v>
      </c>
      <c r="B32" s="154" t="s">
        <v>285</v>
      </c>
      <c r="G32" s="171">
        <v>0</v>
      </c>
      <c r="H32" s="172"/>
      <c r="I32" s="156" t="s">
        <v>286</v>
      </c>
      <c r="J32" s="76">
        <v>22</v>
      </c>
    </row>
    <row r="33" spans="1:11" ht="16.5" thickTop="1">
      <c r="A33" s="76">
        <v>23</v>
      </c>
      <c r="I33" s="156"/>
      <c r="J33" s="76">
        <v>23</v>
      </c>
    </row>
    <row r="34" spans="1:11">
      <c r="A34" s="76">
        <v>24</v>
      </c>
      <c r="B34" s="159" t="s">
        <v>287</v>
      </c>
      <c r="I34" s="156"/>
      <c r="J34" s="76">
        <v>24</v>
      </c>
    </row>
    <row r="35" spans="1:11">
      <c r="A35" s="76">
        <v>25</v>
      </c>
      <c r="B35" s="154" t="s">
        <v>288</v>
      </c>
      <c r="E35" s="76" t="s">
        <v>289</v>
      </c>
      <c r="F35" s="79"/>
      <c r="G35" s="160">
        <v>7099080.8731300002</v>
      </c>
      <c r="H35" s="85"/>
      <c r="I35" s="168"/>
      <c r="J35" s="76">
        <v>25</v>
      </c>
      <c r="K35" s="174"/>
    </row>
    <row r="36" spans="1:11">
      <c r="A36" s="76">
        <v>26</v>
      </c>
      <c r="B36" s="154" t="s">
        <v>290</v>
      </c>
      <c r="E36" s="76" t="s">
        <v>282</v>
      </c>
      <c r="G36" s="175">
        <v>0</v>
      </c>
      <c r="H36" s="175"/>
      <c r="I36" s="156" t="s">
        <v>291</v>
      </c>
      <c r="J36" s="76">
        <v>26</v>
      </c>
    </row>
    <row r="37" spans="1:11">
      <c r="A37" s="76">
        <v>27</v>
      </c>
      <c r="B37" s="154" t="s">
        <v>292</v>
      </c>
      <c r="E37" s="76" t="s">
        <v>293</v>
      </c>
      <c r="G37" s="163">
        <v>0</v>
      </c>
      <c r="H37" s="85"/>
      <c r="I37" s="168"/>
      <c r="J37" s="76">
        <v>27</v>
      </c>
    </row>
    <row r="38" spans="1:11">
      <c r="A38" s="76">
        <v>28</v>
      </c>
      <c r="B38" s="154" t="s">
        <v>294</v>
      </c>
      <c r="E38" s="76" t="s">
        <v>295</v>
      </c>
      <c r="G38" s="163">
        <v>15874.048050000001</v>
      </c>
      <c r="H38" s="85"/>
      <c r="I38" s="168"/>
      <c r="J38" s="76">
        <v>28</v>
      </c>
    </row>
    <row r="39" spans="1:11" ht="16.5" thickBot="1">
      <c r="A39" s="76">
        <v>29</v>
      </c>
      <c r="B39" s="154" t="s">
        <v>296</v>
      </c>
      <c r="G39" s="176">
        <v>7114954.9211800005</v>
      </c>
      <c r="H39" s="177"/>
      <c r="I39" s="156" t="s">
        <v>297</v>
      </c>
      <c r="J39" s="76">
        <v>29</v>
      </c>
    </row>
    <row r="40" spans="1:11" ht="17.25" thickTop="1" thickBot="1">
      <c r="A40" s="178">
        <v>30</v>
      </c>
      <c r="B40" s="179"/>
      <c r="C40" s="179"/>
      <c r="D40" s="179"/>
      <c r="E40" s="179"/>
      <c r="F40" s="179"/>
      <c r="G40" s="179"/>
      <c r="H40" s="179"/>
      <c r="I40" s="180"/>
      <c r="J40" s="178">
        <v>30</v>
      </c>
    </row>
    <row r="41" spans="1:11">
      <c r="A41" s="76">
        <v>31</v>
      </c>
      <c r="I41" s="156"/>
      <c r="J41" s="76">
        <v>31</v>
      </c>
    </row>
    <row r="42" spans="1:11" ht="16.5" thickBot="1">
      <c r="A42" s="76">
        <v>32</v>
      </c>
      <c r="B42" s="159" t="s">
        <v>298</v>
      </c>
      <c r="G42" s="181">
        <v>0.10100000000000001</v>
      </c>
      <c r="H42" s="85"/>
      <c r="I42" s="76" t="s">
        <v>299</v>
      </c>
      <c r="J42" s="76">
        <v>32</v>
      </c>
    </row>
    <row r="43" spans="1:11" ht="16.5" thickTop="1">
      <c r="A43" s="76">
        <v>33</v>
      </c>
      <c r="C43" s="78" t="s">
        <v>300</v>
      </c>
      <c r="D43" s="78" t="s">
        <v>301</v>
      </c>
      <c r="E43" s="78" t="s">
        <v>302</v>
      </c>
      <c r="F43" s="78"/>
      <c r="G43" s="78" t="s">
        <v>303</v>
      </c>
      <c r="H43" s="78"/>
      <c r="I43" s="156"/>
      <c r="J43" s="76">
        <v>33</v>
      </c>
    </row>
    <row r="44" spans="1:11">
      <c r="A44" s="76">
        <v>34</v>
      </c>
      <c r="D44" s="76" t="s">
        <v>304</v>
      </c>
      <c r="E44" s="76" t="s">
        <v>305</v>
      </c>
      <c r="F44" s="76"/>
      <c r="G44" s="76" t="s">
        <v>306</v>
      </c>
      <c r="H44" s="76"/>
      <c r="I44" s="156"/>
      <c r="J44" s="76">
        <v>34</v>
      </c>
    </row>
    <row r="45" spans="1:11" ht="18.75">
      <c r="A45" s="76">
        <v>35</v>
      </c>
      <c r="B45" s="159" t="s">
        <v>307</v>
      </c>
      <c r="C45" s="108" t="s">
        <v>308</v>
      </c>
      <c r="D45" s="108" t="s">
        <v>309</v>
      </c>
      <c r="E45" s="108" t="s">
        <v>310</v>
      </c>
      <c r="F45" s="108"/>
      <c r="G45" s="108" t="s">
        <v>311</v>
      </c>
      <c r="H45" s="76"/>
      <c r="I45" s="156"/>
      <c r="J45" s="76">
        <v>35</v>
      </c>
    </row>
    <row r="46" spans="1:11">
      <c r="A46" s="76">
        <v>36</v>
      </c>
      <c r="I46" s="156"/>
      <c r="J46" s="76">
        <v>36</v>
      </c>
    </row>
    <row r="47" spans="1:11">
      <c r="A47" s="76">
        <v>37</v>
      </c>
      <c r="B47" s="154" t="s">
        <v>312</v>
      </c>
      <c r="C47" s="182">
        <v>5128385.59999</v>
      </c>
      <c r="D47" s="183">
        <v>0.41887143391319476</v>
      </c>
      <c r="E47" s="184">
        <v>4.2778982149943599E-2</v>
      </c>
      <c r="G47" s="185">
        <v>1.7918893594493838E-2</v>
      </c>
      <c r="H47" s="185"/>
      <c r="I47" s="156" t="s">
        <v>313</v>
      </c>
      <c r="J47" s="76">
        <v>37</v>
      </c>
    </row>
    <row r="48" spans="1:11">
      <c r="A48" s="76">
        <v>38</v>
      </c>
      <c r="B48" s="154" t="s">
        <v>314</v>
      </c>
      <c r="C48" s="186">
        <v>0</v>
      </c>
      <c r="D48" s="183">
        <v>0</v>
      </c>
      <c r="E48" s="184">
        <v>0</v>
      </c>
      <c r="G48" s="185">
        <v>0</v>
      </c>
      <c r="H48" s="185"/>
      <c r="I48" s="156" t="s">
        <v>315</v>
      </c>
      <c r="J48" s="76">
        <v>38</v>
      </c>
    </row>
    <row r="49" spans="1:31">
      <c r="A49" s="76">
        <v>39</v>
      </c>
      <c r="B49" s="154" t="s">
        <v>316</v>
      </c>
      <c r="C49" s="186">
        <v>7114954.9211800005</v>
      </c>
      <c r="D49" s="187">
        <v>0.58112856608680519</v>
      </c>
      <c r="E49" s="188">
        <v>0.10100000000000001</v>
      </c>
      <c r="G49" s="189">
        <v>5.869398517476733E-2</v>
      </c>
      <c r="H49" s="172"/>
      <c r="I49" s="156" t="s">
        <v>317</v>
      </c>
      <c r="J49" s="76">
        <v>39</v>
      </c>
    </row>
    <row r="50" spans="1:31" ht="16.5" thickBot="1">
      <c r="A50" s="76">
        <v>40</v>
      </c>
      <c r="B50" s="154" t="s">
        <v>318</v>
      </c>
      <c r="C50" s="190">
        <v>12243340.521170001</v>
      </c>
      <c r="D50" s="191">
        <v>1</v>
      </c>
      <c r="G50" s="171">
        <v>7.6612878769261164E-2</v>
      </c>
      <c r="H50" s="172"/>
      <c r="I50" s="156" t="s">
        <v>319</v>
      </c>
      <c r="J50" s="76">
        <v>40</v>
      </c>
    </row>
    <row r="51" spans="1:31" ht="16.5" thickTop="1">
      <c r="A51" s="76">
        <v>41</v>
      </c>
      <c r="I51" s="156"/>
      <c r="J51" s="76">
        <v>41</v>
      </c>
    </row>
    <row r="52" spans="1:31" ht="16.5" thickBot="1">
      <c r="A52" s="76">
        <v>42</v>
      </c>
      <c r="B52" s="159" t="s">
        <v>320</v>
      </c>
      <c r="G52" s="171">
        <v>5.869398517476733E-2</v>
      </c>
      <c r="H52" s="172"/>
      <c r="I52" s="156" t="s">
        <v>321</v>
      </c>
      <c r="J52" s="76">
        <v>42</v>
      </c>
    </row>
    <row r="53" spans="1:31" ht="17.25" thickTop="1" thickBot="1">
      <c r="A53" s="178">
        <v>43</v>
      </c>
      <c r="B53" s="179"/>
      <c r="C53" s="179"/>
      <c r="D53" s="179"/>
      <c r="E53" s="179"/>
      <c r="F53" s="179"/>
      <c r="G53" s="179"/>
      <c r="H53" s="179"/>
      <c r="I53" s="180"/>
      <c r="J53" s="178">
        <v>43</v>
      </c>
    </row>
    <row r="54" spans="1:31">
      <c r="A54" s="76">
        <v>44</v>
      </c>
      <c r="I54" s="156"/>
      <c r="J54" s="76">
        <v>44</v>
      </c>
    </row>
    <row r="55" spans="1:31" s="79" customFormat="1" ht="16.5" thickBot="1">
      <c r="A55" s="86">
        <v>45</v>
      </c>
      <c r="B55" s="365" t="s">
        <v>441</v>
      </c>
      <c r="G55" s="366">
        <f>0.5%*0</f>
        <v>0</v>
      </c>
      <c r="H55" s="336" t="s">
        <v>18</v>
      </c>
      <c r="I55" s="86" t="s">
        <v>439</v>
      </c>
      <c r="J55" s="86">
        <v>45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1" s="79" customFormat="1" ht="16.5" thickTop="1">
      <c r="A56" s="86">
        <v>46</v>
      </c>
      <c r="C56" s="367" t="s">
        <v>300</v>
      </c>
      <c r="D56" s="367" t="s">
        <v>301</v>
      </c>
      <c r="E56" s="367" t="s">
        <v>302</v>
      </c>
      <c r="F56" s="367"/>
      <c r="G56" s="367" t="s">
        <v>303</v>
      </c>
      <c r="I56" s="347"/>
      <c r="J56" s="86">
        <v>46</v>
      </c>
    </row>
    <row r="57" spans="1:31" s="79" customFormat="1">
      <c r="A57" s="86">
        <v>47</v>
      </c>
      <c r="D57" s="86" t="s">
        <v>304</v>
      </c>
      <c r="E57" s="86" t="s">
        <v>305</v>
      </c>
      <c r="F57" s="86"/>
      <c r="G57" s="86" t="s">
        <v>306</v>
      </c>
      <c r="I57" s="347"/>
      <c r="J57" s="86">
        <v>47</v>
      </c>
    </row>
    <row r="58" spans="1:31" s="79" customFormat="1" ht="18.75">
      <c r="A58" s="86">
        <v>48</v>
      </c>
      <c r="B58" s="365" t="s">
        <v>307</v>
      </c>
      <c r="C58" s="368" t="s">
        <v>442</v>
      </c>
      <c r="D58" s="368" t="s">
        <v>309</v>
      </c>
      <c r="E58" s="368" t="s">
        <v>310</v>
      </c>
      <c r="F58" s="368"/>
      <c r="G58" s="368" t="s">
        <v>311</v>
      </c>
      <c r="I58" s="347"/>
      <c r="J58" s="86">
        <v>48</v>
      </c>
    </row>
    <row r="59" spans="1:31" s="79" customFormat="1">
      <c r="A59" s="86">
        <v>49</v>
      </c>
      <c r="I59" s="347"/>
      <c r="J59" s="86">
        <v>49</v>
      </c>
    </row>
    <row r="60" spans="1:31" s="79" customFormat="1">
      <c r="A60" s="86">
        <v>50</v>
      </c>
      <c r="B60" s="79" t="s">
        <v>312</v>
      </c>
      <c r="C60" s="369">
        <v>5128385.59999</v>
      </c>
      <c r="D60" s="363">
        <v>0.41887143391319476</v>
      </c>
      <c r="E60" s="370">
        <v>0</v>
      </c>
      <c r="G60" s="371">
        <v>0</v>
      </c>
      <c r="I60" s="347" t="s">
        <v>323</v>
      </c>
      <c r="J60" s="86">
        <v>50</v>
      </c>
    </row>
    <row r="61" spans="1:31" s="79" customFormat="1">
      <c r="A61" s="86">
        <v>51</v>
      </c>
      <c r="B61" s="79" t="s">
        <v>314</v>
      </c>
      <c r="C61" s="372">
        <v>0</v>
      </c>
      <c r="D61" s="363">
        <v>0</v>
      </c>
      <c r="E61" s="370">
        <v>0</v>
      </c>
      <c r="G61" s="371">
        <v>0</v>
      </c>
      <c r="I61" s="347" t="s">
        <v>323</v>
      </c>
      <c r="J61" s="86">
        <v>51</v>
      </c>
    </row>
    <row r="62" spans="1:31" s="79" customFormat="1">
      <c r="A62" s="86">
        <v>52</v>
      </c>
      <c r="B62" s="79" t="s">
        <v>316</v>
      </c>
      <c r="C62" s="372">
        <v>7114954.9211800005</v>
      </c>
      <c r="D62" s="373">
        <v>0.58112856608680519</v>
      </c>
      <c r="E62" s="374">
        <f>G55</f>
        <v>0</v>
      </c>
      <c r="F62" s="336" t="s">
        <v>18</v>
      </c>
      <c r="G62" s="375">
        <f>D62*E62</f>
        <v>0</v>
      </c>
      <c r="H62" s="336" t="s">
        <v>18</v>
      </c>
      <c r="I62" s="347" t="s">
        <v>324</v>
      </c>
      <c r="J62" s="86">
        <v>52</v>
      </c>
    </row>
    <row r="63" spans="1:31" s="79" customFormat="1" ht="16.5" thickBot="1">
      <c r="A63" s="86">
        <v>53</v>
      </c>
      <c r="B63" s="79" t="s">
        <v>318</v>
      </c>
      <c r="C63" s="376">
        <v>12243340.521170001</v>
      </c>
      <c r="D63" s="377">
        <v>1</v>
      </c>
      <c r="G63" s="378">
        <f>SUM(G60:G62)</f>
        <v>0</v>
      </c>
      <c r="H63" s="336" t="s">
        <v>18</v>
      </c>
      <c r="I63" s="347" t="s">
        <v>325</v>
      </c>
      <c r="J63" s="86">
        <v>53</v>
      </c>
    </row>
    <row r="64" spans="1:31" s="79" customFormat="1" ht="16.5" thickTop="1">
      <c r="A64" s="86">
        <v>54</v>
      </c>
      <c r="I64" s="347"/>
      <c r="J64" s="86">
        <v>54</v>
      </c>
    </row>
    <row r="65" spans="1:10" s="79" customFormat="1" ht="16.5" thickBot="1">
      <c r="A65" s="86">
        <v>55</v>
      </c>
      <c r="B65" s="365" t="s">
        <v>326</v>
      </c>
      <c r="G65" s="379">
        <f>G62</f>
        <v>0</v>
      </c>
      <c r="H65" s="336" t="s">
        <v>18</v>
      </c>
      <c r="I65" s="347" t="s">
        <v>327</v>
      </c>
      <c r="J65" s="86">
        <v>55</v>
      </c>
    </row>
    <row r="66" spans="1:10" s="79" customFormat="1" ht="16.5" thickTop="1">
      <c r="A66" s="86"/>
      <c r="B66" s="365"/>
      <c r="G66" s="380"/>
      <c r="H66" s="336"/>
      <c r="I66" s="347"/>
      <c r="J66" s="86"/>
    </row>
    <row r="67" spans="1:10" s="79" customFormat="1">
      <c r="A67" s="336" t="s">
        <v>18</v>
      </c>
      <c r="B67" s="340" t="s">
        <v>412</v>
      </c>
      <c r="G67" s="381"/>
      <c r="I67" s="347"/>
      <c r="J67" s="86"/>
    </row>
    <row r="68" spans="1:10" ht="18.75">
      <c r="A68" s="194">
        <v>1</v>
      </c>
      <c r="B68" s="154" t="s">
        <v>328</v>
      </c>
      <c r="G68" s="193"/>
      <c r="I68" s="156"/>
      <c r="J68" s="76"/>
    </row>
    <row r="69" spans="1:10">
      <c r="B69" s="159"/>
      <c r="G69" s="193"/>
      <c r="I69" s="156"/>
      <c r="J69" s="76"/>
    </row>
    <row r="70" spans="1:10">
      <c r="B70" s="159"/>
      <c r="G70" s="193"/>
      <c r="I70" s="156"/>
      <c r="J70" s="76"/>
    </row>
    <row r="71" spans="1:10">
      <c r="B71" s="392" t="s">
        <v>125</v>
      </c>
      <c r="C71" s="392"/>
      <c r="D71" s="392"/>
      <c r="E71" s="392"/>
      <c r="F71" s="392"/>
      <c r="G71" s="392"/>
      <c r="H71" s="392"/>
      <c r="I71" s="392"/>
      <c r="J71" s="76"/>
    </row>
    <row r="72" spans="1:10">
      <c r="B72" s="392" t="s">
        <v>247</v>
      </c>
      <c r="C72" s="392"/>
      <c r="D72" s="392"/>
      <c r="E72" s="392"/>
      <c r="F72" s="392"/>
      <c r="G72" s="392"/>
      <c r="H72" s="392"/>
      <c r="I72" s="392"/>
      <c r="J72" s="76"/>
    </row>
    <row r="73" spans="1:10">
      <c r="B73" s="392" t="s">
        <v>248</v>
      </c>
      <c r="C73" s="392"/>
      <c r="D73" s="392"/>
      <c r="E73" s="392"/>
      <c r="F73" s="392"/>
      <c r="G73" s="392"/>
      <c r="H73" s="392"/>
      <c r="I73" s="392"/>
      <c r="J73" s="76"/>
    </row>
    <row r="74" spans="1:10">
      <c r="B74" s="390" t="s">
        <v>249</v>
      </c>
      <c r="C74" s="390"/>
      <c r="D74" s="390"/>
      <c r="E74" s="390"/>
      <c r="F74" s="390"/>
      <c r="G74" s="390"/>
      <c r="H74" s="390"/>
      <c r="I74" s="390"/>
      <c r="J74" s="76"/>
    </row>
    <row r="75" spans="1:10" s="195" customFormat="1">
      <c r="A75" s="76"/>
      <c r="B75" s="391" t="s">
        <v>2</v>
      </c>
      <c r="C75" s="393"/>
      <c r="D75" s="393"/>
      <c r="E75" s="393"/>
      <c r="F75" s="393"/>
      <c r="G75" s="393"/>
      <c r="H75" s="393"/>
      <c r="I75" s="393"/>
      <c r="J75" s="76"/>
    </row>
    <row r="76" spans="1:10" s="195" customFormat="1">
      <c r="A76" s="76"/>
      <c r="B76" s="76"/>
      <c r="C76" s="76"/>
      <c r="D76" s="76"/>
      <c r="E76" s="76"/>
      <c r="F76" s="76"/>
      <c r="G76" s="76"/>
      <c r="H76" s="76"/>
      <c r="I76" s="156"/>
      <c r="J76" s="76"/>
    </row>
    <row r="77" spans="1:10" s="195" customFormat="1">
      <c r="A77" s="76" t="s">
        <v>3</v>
      </c>
      <c r="B77" s="85"/>
      <c r="C77" s="85"/>
      <c r="D77" s="85"/>
      <c r="E77" s="76" t="s">
        <v>250</v>
      </c>
      <c r="F77" s="85"/>
      <c r="G77" s="85"/>
      <c r="H77" s="85"/>
      <c r="I77" s="156"/>
      <c r="J77" s="76" t="s">
        <v>3</v>
      </c>
    </row>
    <row r="78" spans="1:10">
      <c r="A78" s="76" t="s">
        <v>7</v>
      </c>
      <c r="B78" s="76"/>
      <c r="C78" s="76"/>
      <c r="D78" s="76"/>
      <c r="E78" s="108" t="s">
        <v>251</v>
      </c>
      <c r="F78" s="76"/>
      <c r="G78" s="157" t="s">
        <v>5</v>
      </c>
      <c r="H78" s="85"/>
      <c r="I78" s="158" t="s">
        <v>6</v>
      </c>
      <c r="J78" s="76" t="s">
        <v>7</v>
      </c>
    </row>
    <row r="79" spans="1:10">
      <c r="I79" s="156"/>
      <c r="J79" s="76"/>
    </row>
    <row r="80" spans="1:10" ht="19.5" thickBot="1">
      <c r="A80" s="76">
        <v>1</v>
      </c>
      <c r="B80" s="159" t="s">
        <v>329</v>
      </c>
      <c r="G80" s="181">
        <v>0</v>
      </c>
      <c r="H80" s="85"/>
      <c r="I80" s="196"/>
      <c r="J80" s="76">
        <v>1</v>
      </c>
    </row>
    <row r="81" spans="1:10" ht="16.5" thickTop="1">
      <c r="A81" s="76">
        <v>2</v>
      </c>
      <c r="C81" s="78" t="s">
        <v>300</v>
      </c>
      <c r="D81" s="78" t="s">
        <v>301</v>
      </c>
      <c r="E81" s="78" t="s">
        <v>302</v>
      </c>
      <c r="F81" s="78"/>
      <c r="G81" s="78" t="s">
        <v>303</v>
      </c>
      <c r="H81" s="78"/>
      <c r="I81" s="156"/>
      <c r="J81" s="76">
        <v>2</v>
      </c>
    </row>
    <row r="82" spans="1:10">
      <c r="A82" s="76">
        <v>3</v>
      </c>
      <c r="D82" s="76" t="s">
        <v>304</v>
      </c>
      <c r="E82" s="76" t="s">
        <v>305</v>
      </c>
      <c r="F82" s="76"/>
      <c r="G82" s="76" t="s">
        <v>306</v>
      </c>
      <c r="H82" s="76"/>
      <c r="I82" s="156"/>
      <c r="J82" s="76">
        <v>3</v>
      </c>
    </row>
    <row r="83" spans="1:10" ht="18.75">
      <c r="A83" s="76">
        <v>4</v>
      </c>
      <c r="B83" s="159" t="s">
        <v>330</v>
      </c>
      <c r="C83" s="108" t="s">
        <v>331</v>
      </c>
      <c r="D83" s="108" t="s">
        <v>309</v>
      </c>
      <c r="E83" s="108" t="s">
        <v>310</v>
      </c>
      <c r="F83" s="108"/>
      <c r="G83" s="108" t="s">
        <v>311</v>
      </c>
      <c r="H83" s="76"/>
      <c r="I83" s="156"/>
      <c r="J83" s="76">
        <v>4</v>
      </c>
    </row>
    <row r="84" spans="1:10">
      <c r="A84" s="76">
        <v>5</v>
      </c>
      <c r="I84" s="156"/>
      <c r="J84" s="76">
        <v>5</v>
      </c>
    </row>
    <row r="85" spans="1:10">
      <c r="A85" s="76">
        <v>6</v>
      </c>
      <c r="B85" s="154" t="s">
        <v>312</v>
      </c>
      <c r="C85" s="182">
        <v>5128385.59999</v>
      </c>
      <c r="D85" s="183">
        <v>0.41887143391319476</v>
      </c>
      <c r="E85" s="184">
        <v>4.2778982149943599E-2</v>
      </c>
      <c r="G85" s="185">
        <v>1.7918893594493838E-2</v>
      </c>
      <c r="H85" s="185"/>
      <c r="I85" s="156" t="s">
        <v>332</v>
      </c>
      <c r="J85" s="76">
        <v>6</v>
      </c>
    </row>
    <row r="86" spans="1:10">
      <c r="A86" s="76">
        <v>7</v>
      </c>
      <c r="B86" s="154" t="s">
        <v>314</v>
      </c>
      <c r="C86" s="186">
        <v>0</v>
      </c>
      <c r="D86" s="183">
        <v>0</v>
      </c>
      <c r="E86" s="184">
        <v>0</v>
      </c>
      <c r="G86" s="185">
        <v>0</v>
      </c>
      <c r="H86" s="185"/>
      <c r="I86" s="156" t="s">
        <v>333</v>
      </c>
      <c r="J86" s="76">
        <v>7</v>
      </c>
    </row>
    <row r="87" spans="1:10">
      <c r="A87" s="76">
        <v>8</v>
      </c>
      <c r="B87" s="154" t="s">
        <v>316</v>
      </c>
      <c r="C87" s="186">
        <v>7114954.9211800005</v>
      </c>
      <c r="D87" s="187">
        <v>0.58112856608680519</v>
      </c>
      <c r="E87" s="188">
        <v>0</v>
      </c>
      <c r="G87" s="189">
        <v>0</v>
      </c>
      <c r="H87" s="172"/>
      <c r="I87" s="156" t="s">
        <v>334</v>
      </c>
      <c r="J87" s="76">
        <v>8</v>
      </c>
    </row>
    <row r="88" spans="1:10" ht="16.5" thickBot="1">
      <c r="A88" s="76">
        <v>9</v>
      </c>
      <c r="B88" s="154" t="s">
        <v>318</v>
      </c>
      <c r="C88" s="190">
        <v>12243340.521170001</v>
      </c>
      <c r="D88" s="191">
        <v>1</v>
      </c>
      <c r="G88" s="171">
        <v>1.7918893594493838E-2</v>
      </c>
      <c r="H88" s="172"/>
      <c r="I88" s="156" t="s">
        <v>335</v>
      </c>
      <c r="J88" s="76">
        <v>9</v>
      </c>
    </row>
    <row r="89" spans="1:10" ht="16.5" thickTop="1">
      <c r="A89" s="76">
        <v>10</v>
      </c>
      <c r="I89" s="156"/>
      <c r="J89" s="76">
        <v>10</v>
      </c>
    </row>
    <row r="90" spans="1:10" ht="16.5" thickBot="1">
      <c r="A90" s="76">
        <v>11</v>
      </c>
      <c r="B90" s="159" t="s">
        <v>336</v>
      </c>
      <c r="G90" s="171">
        <v>0</v>
      </c>
      <c r="H90" s="172"/>
      <c r="I90" s="156" t="s">
        <v>337</v>
      </c>
      <c r="J90" s="76">
        <v>11</v>
      </c>
    </row>
    <row r="91" spans="1:10" ht="17.25" thickTop="1" thickBot="1">
      <c r="A91" s="178">
        <v>12</v>
      </c>
      <c r="B91" s="197"/>
      <c r="C91" s="179"/>
      <c r="D91" s="179"/>
      <c r="E91" s="179"/>
      <c r="F91" s="179"/>
      <c r="G91" s="198"/>
      <c r="H91" s="198"/>
      <c r="I91" s="180"/>
      <c r="J91" s="178">
        <v>12</v>
      </c>
    </row>
    <row r="92" spans="1:10">
      <c r="A92" s="76">
        <v>13</v>
      </c>
      <c r="I92" s="156"/>
      <c r="J92" s="76">
        <v>13</v>
      </c>
    </row>
    <row r="93" spans="1:10" ht="16.5" thickBot="1">
      <c r="A93" s="76">
        <v>14</v>
      </c>
      <c r="B93" s="159" t="s">
        <v>322</v>
      </c>
      <c r="G93" s="181">
        <v>0</v>
      </c>
      <c r="I93" s="156" t="s">
        <v>338</v>
      </c>
      <c r="J93" s="76">
        <v>14</v>
      </c>
    </row>
    <row r="94" spans="1:10" ht="16.5" thickTop="1">
      <c r="A94" s="76">
        <v>15</v>
      </c>
      <c r="C94" s="78" t="s">
        <v>300</v>
      </c>
      <c r="D94" s="78" t="s">
        <v>301</v>
      </c>
      <c r="E94" s="78" t="s">
        <v>302</v>
      </c>
      <c r="F94" s="78"/>
      <c r="G94" s="78" t="s">
        <v>303</v>
      </c>
      <c r="I94" s="156"/>
      <c r="J94" s="76">
        <v>15</v>
      </c>
    </row>
    <row r="95" spans="1:10">
      <c r="A95" s="76">
        <v>16</v>
      </c>
      <c r="D95" s="76" t="s">
        <v>304</v>
      </c>
      <c r="E95" s="76" t="s">
        <v>305</v>
      </c>
      <c r="F95" s="76"/>
      <c r="G95" s="76" t="s">
        <v>306</v>
      </c>
      <c r="I95" s="156"/>
      <c r="J95" s="76">
        <v>16</v>
      </c>
    </row>
    <row r="96" spans="1:10" ht="18.75">
      <c r="A96" s="76">
        <v>17</v>
      </c>
      <c r="B96" s="159" t="s">
        <v>307</v>
      </c>
      <c r="C96" s="108" t="s">
        <v>331</v>
      </c>
      <c r="D96" s="108" t="s">
        <v>309</v>
      </c>
      <c r="E96" s="108" t="s">
        <v>310</v>
      </c>
      <c r="F96" s="108"/>
      <c r="G96" s="108" t="s">
        <v>311</v>
      </c>
      <c r="I96" s="156"/>
      <c r="J96" s="76">
        <v>17</v>
      </c>
    </row>
    <row r="97" spans="1:10">
      <c r="A97" s="76">
        <v>18</v>
      </c>
      <c r="I97" s="156"/>
      <c r="J97" s="76">
        <v>18</v>
      </c>
    </row>
    <row r="98" spans="1:10">
      <c r="A98" s="76">
        <v>19</v>
      </c>
      <c r="B98" s="154" t="s">
        <v>312</v>
      </c>
      <c r="C98" s="182">
        <v>5128385.59999</v>
      </c>
      <c r="D98" s="183">
        <v>0.41887143391319476</v>
      </c>
      <c r="E98" s="192">
        <v>0</v>
      </c>
      <c r="G98" s="185">
        <v>0</v>
      </c>
      <c r="I98" s="156" t="s">
        <v>323</v>
      </c>
      <c r="J98" s="76">
        <v>19</v>
      </c>
    </row>
    <row r="99" spans="1:10">
      <c r="A99" s="76">
        <v>20</v>
      </c>
      <c r="B99" s="154" t="s">
        <v>314</v>
      </c>
      <c r="C99" s="186">
        <v>0</v>
      </c>
      <c r="D99" s="183">
        <v>0</v>
      </c>
      <c r="E99" s="192">
        <v>0</v>
      </c>
      <c r="G99" s="185">
        <v>0</v>
      </c>
      <c r="I99" s="156" t="s">
        <v>323</v>
      </c>
      <c r="J99" s="76">
        <v>20</v>
      </c>
    </row>
    <row r="100" spans="1:10">
      <c r="A100" s="76">
        <v>21</v>
      </c>
      <c r="B100" s="154" t="s">
        <v>316</v>
      </c>
      <c r="C100" s="186">
        <v>7114954.9211800005</v>
      </c>
      <c r="D100" s="187">
        <v>0.58112856608680519</v>
      </c>
      <c r="E100" s="188">
        <v>0</v>
      </c>
      <c r="G100" s="189">
        <v>0</v>
      </c>
      <c r="I100" s="156" t="s">
        <v>339</v>
      </c>
      <c r="J100" s="76">
        <v>21</v>
      </c>
    </row>
    <row r="101" spans="1:10" ht="16.5" thickBot="1">
      <c r="A101" s="76">
        <v>22</v>
      </c>
      <c r="B101" s="154" t="s">
        <v>318</v>
      </c>
      <c r="C101" s="190">
        <v>12243340.521170001</v>
      </c>
      <c r="D101" s="191">
        <v>1</v>
      </c>
      <c r="G101" s="171">
        <v>0</v>
      </c>
      <c r="I101" s="156" t="s">
        <v>93</v>
      </c>
      <c r="J101" s="76">
        <v>22</v>
      </c>
    </row>
    <row r="102" spans="1:10" ht="16.5" thickTop="1">
      <c r="A102" s="76">
        <v>23</v>
      </c>
      <c r="I102" s="156"/>
      <c r="J102" s="76">
        <v>23</v>
      </c>
    </row>
    <row r="103" spans="1:10" ht="16.5" thickBot="1">
      <c r="A103" s="76">
        <v>24</v>
      </c>
      <c r="B103" s="159" t="s">
        <v>326</v>
      </c>
      <c r="G103" s="191">
        <v>0</v>
      </c>
      <c r="I103" s="156" t="s">
        <v>340</v>
      </c>
      <c r="J103" s="76">
        <v>24</v>
      </c>
    </row>
    <row r="104" spans="1:10" ht="16.5" thickTop="1">
      <c r="B104" s="159"/>
      <c r="G104" s="193"/>
      <c r="I104" s="156"/>
      <c r="J104" s="76"/>
    </row>
    <row r="105" spans="1:10" ht="18.75">
      <c r="A105" s="194">
        <v>1</v>
      </c>
      <c r="B105" s="154" t="s">
        <v>341</v>
      </c>
      <c r="G105" s="193"/>
      <c r="I105" s="156"/>
      <c r="J105" s="76"/>
    </row>
    <row r="106" spans="1:10" ht="18.75">
      <c r="A106" s="194">
        <v>2</v>
      </c>
      <c r="B106" s="154" t="s">
        <v>328</v>
      </c>
      <c r="G106" s="199"/>
      <c r="H106" s="199"/>
      <c r="I106"/>
      <c r="J106" s="76" t="s">
        <v>15</v>
      </c>
    </row>
    <row r="107" spans="1:10" ht="18.75">
      <c r="A107" s="200"/>
      <c r="B107" s="195"/>
      <c r="G107" s="199"/>
      <c r="H107" s="199"/>
      <c r="I107"/>
      <c r="J107" s="76"/>
    </row>
    <row r="108" spans="1:10" ht="18.75">
      <c r="A108" s="194"/>
      <c r="G108" s="199"/>
      <c r="H108" s="199"/>
      <c r="I108" s="201"/>
      <c r="J108" s="76"/>
    </row>
    <row r="109" spans="1:10">
      <c r="B109" s="392" t="s">
        <v>125</v>
      </c>
      <c r="C109" s="392"/>
      <c r="D109" s="392"/>
      <c r="E109" s="392"/>
      <c r="F109" s="392"/>
      <c r="G109" s="392"/>
      <c r="H109" s="392"/>
      <c r="I109" s="392"/>
      <c r="J109" s="76"/>
    </row>
    <row r="110" spans="1:10">
      <c r="B110" s="392" t="s">
        <v>247</v>
      </c>
      <c r="C110" s="392"/>
      <c r="D110" s="392"/>
      <c r="E110" s="392"/>
      <c r="F110" s="392"/>
      <c r="G110" s="392"/>
      <c r="H110" s="392"/>
      <c r="I110" s="392"/>
      <c r="J110" s="76"/>
    </row>
    <row r="111" spans="1:10">
      <c r="B111" s="392" t="s">
        <v>248</v>
      </c>
      <c r="C111" s="392"/>
      <c r="D111" s="392"/>
      <c r="E111" s="392"/>
      <c r="F111" s="392"/>
      <c r="G111" s="392"/>
      <c r="H111" s="392"/>
      <c r="I111" s="392"/>
      <c r="J111" s="76"/>
    </row>
    <row r="112" spans="1:10">
      <c r="B112" s="390" t="s">
        <v>249</v>
      </c>
      <c r="C112" s="390"/>
      <c r="D112" s="390"/>
      <c r="E112" s="390"/>
      <c r="F112" s="390"/>
      <c r="G112" s="390"/>
      <c r="H112" s="390"/>
      <c r="I112" s="390"/>
      <c r="J112" s="76"/>
    </row>
    <row r="113" spans="1:12">
      <c r="B113" s="391" t="s">
        <v>2</v>
      </c>
      <c r="C113" s="393"/>
      <c r="D113" s="393"/>
      <c r="E113" s="393"/>
      <c r="F113" s="393"/>
      <c r="G113" s="393"/>
      <c r="H113" s="393"/>
      <c r="I113" s="393"/>
      <c r="J113" s="76"/>
    </row>
    <row r="114" spans="1:12">
      <c r="B114" s="76"/>
      <c r="C114" s="76"/>
      <c r="D114" s="76"/>
      <c r="E114" s="76"/>
      <c r="F114" s="76"/>
      <c r="G114" s="76"/>
      <c r="H114" s="76"/>
      <c r="I114" s="156"/>
      <c r="J114" s="76"/>
    </row>
    <row r="115" spans="1:12">
      <c r="A115" s="76" t="s">
        <v>3</v>
      </c>
      <c r="B115" s="85"/>
      <c r="C115" s="85"/>
      <c r="D115" s="85"/>
      <c r="E115" s="85"/>
      <c r="F115" s="85"/>
      <c r="G115" s="85"/>
      <c r="H115" s="85"/>
      <c r="I115" s="156"/>
      <c r="J115" s="76" t="s">
        <v>3</v>
      </c>
    </row>
    <row r="116" spans="1:12">
      <c r="A116" s="76" t="s">
        <v>7</v>
      </c>
      <c r="B116" s="76"/>
      <c r="C116" s="76"/>
      <c r="D116" s="76"/>
      <c r="E116" s="76"/>
      <c r="F116" s="76"/>
      <c r="G116" s="108" t="s">
        <v>5</v>
      </c>
      <c r="H116" s="85"/>
      <c r="I116" s="158" t="s">
        <v>6</v>
      </c>
      <c r="J116" s="76" t="s">
        <v>7</v>
      </c>
    </row>
    <row r="117" spans="1:12">
      <c r="G117" s="76"/>
      <c r="H117" s="76"/>
      <c r="I117" s="156"/>
      <c r="J117" s="76"/>
    </row>
    <row r="118" spans="1:12" ht="18.75">
      <c r="A118" s="76">
        <v>1</v>
      </c>
      <c r="B118" s="159" t="s">
        <v>342</v>
      </c>
      <c r="E118" s="85"/>
      <c r="F118" s="85"/>
      <c r="G118" s="202"/>
      <c r="H118" s="202"/>
      <c r="I118" s="156"/>
      <c r="J118" s="76">
        <v>1</v>
      </c>
    </row>
    <row r="119" spans="1:12">
      <c r="A119" s="76">
        <v>2</v>
      </c>
      <c r="B119" s="203"/>
      <c r="E119" s="85"/>
      <c r="F119" s="85"/>
      <c r="G119" s="202"/>
      <c r="H119" s="202"/>
      <c r="I119" s="156"/>
      <c r="J119" s="76">
        <v>2</v>
      </c>
    </row>
    <row r="120" spans="1:12">
      <c r="A120" s="76">
        <v>3</v>
      </c>
      <c r="B120" s="159" t="s">
        <v>343</v>
      </c>
      <c r="E120" s="85"/>
      <c r="F120" s="85"/>
      <c r="G120" s="202"/>
      <c r="H120" s="202"/>
      <c r="I120" s="156"/>
      <c r="J120" s="76">
        <v>3</v>
      </c>
    </row>
    <row r="121" spans="1:12">
      <c r="A121" s="76">
        <v>4</v>
      </c>
      <c r="B121" s="85"/>
      <c r="C121" s="85"/>
      <c r="D121" s="85"/>
      <c r="E121" s="85"/>
      <c r="F121" s="85"/>
      <c r="G121" s="202"/>
      <c r="H121" s="202"/>
      <c r="I121" s="156"/>
      <c r="J121" s="76">
        <v>4</v>
      </c>
    </row>
    <row r="122" spans="1:12">
      <c r="A122" s="76">
        <v>5</v>
      </c>
      <c r="B122" s="204" t="s">
        <v>344</v>
      </c>
      <c r="C122" s="85"/>
      <c r="D122" s="85"/>
      <c r="E122" s="85"/>
      <c r="F122" s="85"/>
      <c r="G122" s="202"/>
      <c r="H122" s="202"/>
      <c r="I122" s="205"/>
      <c r="J122" s="76">
        <v>5</v>
      </c>
    </row>
    <row r="123" spans="1:12">
      <c r="A123" s="76">
        <v>6</v>
      </c>
      <c r="B123" s="154" t="s">
        <v>345</v>
      </c>
      <c r="D123" s="85"/>
      <c r="E123" s="85"/>
      <c r="F123" s="85"/>
      <c r="G123" s="206">
        <v>5.869398517476733E-2</v>
      </c>
      <c r="H123" s="85"/>
      <c r="I123" s="156" t="s">
        <v>346</v>
      </c>
      <c r="J123" s="76">
        <v>6</v>
      </c>
      <c r="K123" s="76"/>
    </row>
    <row r="124" spans="1:12">
      <c r="A124" s="76">
        <v>7</v>
      </c>
      <c r="B124" s="154" t="s">
        <v>347</v>
      </c>
      <c r="D124" s="85"/>
      <c r="E124" s="85"/>
      <c r="F124" s="85"/>
      <c r="G124" s="207">
        <v>3603.1832990933194</v>
      </c>
      <c r="H124" s="85"/>
      <c r="I124" s="156" t="s">
        <v>348</v>
      </c>
      <c r="J124" s="76">
        <v>7</v>
      </c>
      <c r="K124" s="76"/>
    </row>
    <row r="125" spans="1:12">
      <c r="A125" s="76">
        <v>8</v>
      </c>
      <c r="B125" s="154" t="s">
        <v>349</v>
      </c>
      <c r="D125" s="85"/>
      <c r="E125" s="85"/>
      <c r="F125" s="85"/>
      <c r="G125" s="208">
        <v>7238.3762124400027</v>
      </c>
      <c r="H125" s="85"/>
      <c r="I125" s="196" t="s">
        <v>350</v>
      </c>
      <c r="J125" s="76">
        <v>8</v>
      </c>
      <c r="K125" s="85"/>
    </row>
    <row r="126" spans="1:12">
      <c r="A126" s="76">
        <v>9</v>
      </c>
      <c r="B126" s="154" t="s">
        <v>351</v>
      </c>
      <c r="D126" s="85"/>
      <c r="E126" s="209"/>
      <c r="F126" s="85"/>
      <c r="G126" s="255">
        <v>4330162.2067869259</v>
      </c>
      <c r="H126" s="21"/>
      <c r="I126" s="156" t="s">
        <v>352</v>
      </c>
      <c r="J126" s="76">
        <v>9</v>
      </c>
    </row>
    <row r="127" spans="1:12">
      <c r="A127" s="76">
        <v>10</v>
      </c>
      <c r="B127" s="154" t="s">
        <v>353</v>
      </c>
      <c r="D127" s="210"/>
      <c r="E127" s="85"/>
      <c r="F127" s="85"/>
      <c r="G127" s="211" t="s">
        <v>354</v>
      </c>
      <c r="H127" s="85"/>
      <c r="I127" s="156" t="s">
        <v>355</v>
      </c>
      <c r="J127" s="76">
        <v>10</v>
      </c>
      <c r="L127" s="212"/>
    </row>
    <row r="128" spans="1:12">
      <c r="A128" s="76">
        <v>11</v>
      </c>
      <c r="G128" s="76"/>
      <c r="H128" s="76"/>
      <c r="I128"/>
      <c r="J128" s="76">
        <v>11</v>
      </c>
    </row>
    <row r="129" spans="1:12">
      <c r="A129" s="76">
        <v>12</v>
      </c>
      <c r="B129" s="154" t="s">
        <v>356</v>
      </c>
      <c r="D129" s="85"/>
      <c r="E129" s="85"/>
      <c r="F129" s="85"/>
      <c r="G129" s="213">
        <f>(((G123)+(G125/G126))*G127-(G124/G126))/(1-G127)</f>
        <v>1.4993245376164827E-2</v>
      </c>
      <c r="H129" s="21"/>
      <c r="I129" s="156" t="s">
        <v>357</v>
      </c>
      <c r="J129" s="76">
        <v>12</v>
      </c>
      <c r="L129" s="214"/>
    </row>
    <row r="130" spans="1:12">
      <c r="A130" s="76">
        <v>13</v>
      </c>
      <c r="B130" s="215" t="s">
        <v>358</v>
      </c>
      <c r="G130" s="76"/>
      <c r="H130" s="76"/>
      <c r="I130"/>
      <c r="J130" s="76">
        <v>13</v>
      </c>
    </row>
    <row r="131" spans="1:12">
      <c r="A131" s="76">
        <v>14</v>
      </c>
      <c r="G131" s="76"/>
      <c r="H131" s="76"/>
      <c r="I131"/>
      <c r="J131" s="76">
        <v>14</v>
      </c>
    </row>
    <row r="132" spans="1:12">
      <c r="A132" s="76">
        <v>15</v>
      </c>
      <c r="B132" s="159" t="s">
        <v>359</v>
      </c>
      <c r="C132" s="85"/>
      <c r="D132" s="85"/>
      <c r="E132" s="85"/>
      <c r="F132" s="85"/>
      <c r="G132" s="216"/>
      <c r="H132" s="216"/>
      <c r="I132" s="217"/>
      <c r="J132" s="76">
        <v>15</v>
      </c>
      <c r="K132" s="218"/>
    </row>
    <row r="133" spans="1:12">
      <c r="A133" s="76">
        <v>16</v>
      </c>
      <c r="B133" s="77"/>
      <c r="C133" s="85"/>
      <c r="D133" s="85"/>
      <c r="E133" s="85"/>
      <c r="F133" s="85"/>
      <c r="G133" s="216"/>
      <c r="H133" s="216"/>
      <c r="I133" s="219"/>
      <c r="J133" s="76">
        <v>16</v>
      </c>
      <c r="K133" s="85"/>
    </row>
    <row r="134" spans="1:12">
      <c r="A134" s="76">
        <v>17</v>
      </c>
      <c r="B134" s="204" t="s">
        <v>344</v>
      </c>
      <c r="C134" s="85"/>
      <c r="D134" s="85"/>
      <c r="E134" s="85"/>
      <c r="F134" s="85"/>
      <c r="G134" s="216"/>
      <c r="H134" s="216"/>
      <c r="I134" s="219"/>
      <c r="J134" s="76">
        <v>17</v>
      </c>
      <c r="K134" s="85"/>
    </row>
    <row r="135" spans="1:12">
      <c r="A135" s="76">
        <v>18</v>
      </c>
      <c r="B135" s="154" t="s">
        <v>345</v>
      </c>
      <c r="D135" s="85"/>
      <c r="E135" s="85"/>
      <c r="F135" s="85"/>
      <c r="G135" s="183">
        <v>5.869398517476733E-2</v>
      </c>
      <c r="H135" s="183"/>
      <c r="I135" s="156" t="s">
        <v>360</v>
      </c>
      <c r="J135" s="76">
        <v>18</v>
      </c>
      <c r="K135" s="76"/>
    </row>
    <row r="136" spans="1:12">
      <c r="A136" s="76">
        <v>19</v>
      </c>
      <c r="B136" s="154" t="s">
        <v>361</v>
      </c>
      <c r="D136" s="85"/>
      <c r="E136" s="85"/>
      <c r="F136" s="85"/>
      <c r="G136" s="220">
        <v>7238.3762124400027</v>
      </c>
      <c r="H136" s="220"/>
      <c r="I136" s="156" t="s">
        <v>362</v>
      </c>
      <c r="J136" s="76">
        <v>19</v>
      </c>
      <c r="K136" s="76"/>
    </row>
    <row r="137" spans="1:12">
      <c r="A137" s="76">
        <v>20</v>
      </c>
      <c r="B137" s="154" t="s">
        <v>363</v>
      </c>
      <c r="D137" s="85"/>
      <c r="E137" s="85"/>
      <c r="F137" s="85"/>
      <c r="G137" s="316">
        <f>G126</f>
        <v>4330162.2067869259</v>
      </c>
      <c r="H137" s="21"/>
      <c r="I137" s="156" t="s">
        <v>364</v>
      </c>
      <c r="J137" s="76">
        <v>20</v>
      </c>
      <c r="K137" s="76"/>
    </row>
    <row r="138" spans="1:12">
      <c r="A138" s="76">
        <v>21</v>
      </c>
      <c r="B138" s="154" t="s">
        <v>365</v>
      </c>
      <c r="D138" s="85"/>
      <c r="E138" s="85"/>
      <c r="F138" s="85"/>
      <c r="G138" s="222">
        <f>G129</f>
        <v>1.4993245376164827E-2</v>
      </c>
      <c r="H138" s="21"/>
      <c r="I138" s="156" t="s">
        <v>366</v>
      </c>
      <c r="J138" s="76">
        <v>21</v>
      </c>
    </row>
    <row r="139" spans="1:12">
      <c r="A139" s="76">
        <v>22</v>
      </c>
      <c r="B139" s="154" t="s">
        <v>367</v>
      </c>
      <c r="D139" s="85"/>
      <c r="E139" s="85"/>
      <c r="F139" s="85"/>
      <c r="G139" s="211" t="s">
        <v>368</v>
      </c>
      <c r="H139" s="85"/>
      <c r="I139" s="156" t="s">
        <v>369</v>
      </c>
      <c r="J139" s="76">
        <v>22</v>
      </c>
    </row>
    <row r="140" spans="1:12">
      <c r="A140" s="76">
        <v>23</v>
      </c>
      <c r="B140" s="155"/>
      <c r="D140" s="85"/>
      <c r="E140" s="85"/>
      <c r="F140" s="85"/>
      <c r="G140" s="223"/>
      <c r="H140" s="223"/>
      <c r="I140" s="219"/>
      <c r="J140" s="76">
        <v>23</v>
      </c>
    </row>
    <row r="141" spans="1:12">
      <c r="A141" s="76">
        <v>24</v>
      </c>
      <c r="B141" s="154" t="s">
        <v>370</v>
      </c>
      <c r="C141" s="76"/>
      <c r="D141" s="76"/>
      <c r="E141" s="85"/>
      <c r="F141" s="85"/>
      <c r="G141" s="224">
        <f>((G135)+(G136/G137)+G129)*G139/(1-G139)</f>
        <v>7.3077250921811023E-3</v>
      </c>
      <c r="H141" s="21"/>
      <c r="I141" s="156" t="s">
        <v>371</v>
      </c>
      <c r="J141" s="76">
        <v>24</v>
      </c>
    </row>
    <row r="142" spans="1:12">
      <c r="A142" s="76">
        <v>25</v>
      </c>
      <c r="B142" s="215" t="s">
        <v>372</v>
      </c>
      <c r="G142" s="76"/>
      <c r="H142" s="76"/>
      <c r="I142" s="156"/>
      <c r="J142" s="76">
        <v>25</v>
      </c>
      <c r="K142" s="76"/>
    </row>
    <row r="143" spans="1:12">
      <c r="A143" s="76">
        <v>26</v>
      </c>
      <c r="G143" s="76"/>
      <c r="H143" s="76"/>
      <c r="I143" s="156"/>
      <c r="J143" s="76">
        <v>26</v>
      </c>
      <c r="K143" s="76"/>
    </row>
    <row r="144" spans="1:12">
      <c r="A144" s="76">
        <v>27</v>
      </c>
      <c r="B144" s="159" t="s">
        <v>373</v>
      </c>
      <c r="G144" s="213">
        <f>G129+G141</f>
        <v>2.2300970468345928E-2</v>
      </c>
      <c r="H144" s="21"/>
      <c r="I144" s="156" t="s">
        <v>374</v>
      </c>
      <c r="J144" s="76">
        <v>27</v>
      </c>
      <c r="K144" s="76"/>
    </row>
    <row r="145" spans="1:12">
      <c r="A145" s="76">
        <v>28</v>
      </c>
      <c r="G145" s="76"/>
      <c r="H145" s="76"/>
      <c r="I145" s="156"/>
      <c r="J145" s="76">
        <v>28</v>
      </c>
      <c r="K145" s="76"/>
    </row>
    <row r="146" spans="1:12">
      <c r="A146" s="76">
        <v>29</v>
      </c>
      <c r="B146" s="159" t="s">
        <v>375</v>
      </c>
      <c r="G146" s="225">
        <f>G50</f>
        <v>7.6612878769261164E-2</v>
      </c>
      <c r="H146" s="85"/>
      <c r="I146" s="156" t="s">
        <v>376</v>
      </c>
      <c r="J146" s="76">
        <v>29</v>
      </c>
      <c r="K146" s="76"/>
    </row>
    <row r="147" spans="1:12">
      <c r="A147" s="76">
        <v>30</v>
      </c>
      <c r="G147" s="183"/>
      <c r="H147" s="183"/>
      <c r="I147" s="156"/>
      <c r="J147" s="76">
        <v>30</v>
      </c>
      <c r="K147" s="76"/>
    </row>
    <row r="148" spans="1:12" ht="19.5" thickBot="1">
      <c r="A148" s="76">
        <v>31</v>
      </c>
      <c r="B148" s="159" t="s">
        <v>377</v>
      </c>
      <c r="G148" s="226">
        <f>G144+G146</f>
        <v>9.8913849237607099E-2</v>
      </c>
      <c r="H148" s="21"/>
      <c r="I148" s="156" t="s">
        <v>378</v>
      </c>
      <c r="J148" s="76">
        <v>31</v>
      </c>
      <c r="K148" s="227"/>
      <c r="L148" s="214"/>
    </row>
    <row r="149" spans="1:12" ht="17.25" thickTop="1" thickBot="1">
      <c r="A149" s="178">
        <v>32</v>
      </c>
      <c r="B149" s="179"/>
      <c r="C149" s="179"/>
      <c r="D149" s="179"/>
      <c r="E149" s="179"/>
      <c r="F149" s="179"/>
      <c r="G149" s="178"/>
      <c r="H149" s="178"/>
      <c r="I149" s="180"/>
      <c r="J149" s="178">
        <v>32</v>
      </c>
    </row>
    <row r="150" spans="1:12">
      <c r="A150" s="76">
        <v>33</v>
      </c>
      <c r="G150" s="76"/>
      <c r="H150" s="76"/>
      <c r="I150" s="156"/>
      <c r="J150" s="76">
        <v>33</v>
      </c>
    </row>
    <row r="151" spans="1:12" ht="18.75">
      <c r="A151" s="76">
        <v>34</v>
      </c>
      <c r="B151" s="159" t="s">
        <v>379</v>
      </c>
      <c r="E151" s="85"/>
      <c r="F151" s="85"/>
      <c r="G151" s="202"/>
      <c r="H151" s="202"/>
      <c r="I151" s="156"/>
      <c r="J151" s="76">
        <v>34</v>
      </c>
    </row>
    <row r="152" spans="1:12">
      <c r="A152" s="76">
        <v>35</v>
      </c>
      <c r="B152" s="203"/>
      <c r="E152" s="85"/>
      <c r="F152" s="85"/>
      <c r="G152" s="202"/>
      <c r="H152" s="202"/>
      <c r="I152" s="156"/>
      <c r="J152" s="76">
        <v>35</v>
      </c>
      <c r="L152" s="228"/>
    </row>
    <row r="153" spans="1:12">
      <c r="A153" s="76">
        <v>36</v>
      </c>
      <c r="B153" s="159" t="s">
        <v>343</v>
      </c>
      <c r="E153" s="85"/>
      <c r="F153" s="85"/>
      <c r="G153" s="202"/>
      <c r="H153" s="202"/>
      <c r="I153" s="156"/>
      <c r="J153" s="76">
        <v>36</v>
      </c>
    </row>
    <row r="154" spans="1:12">
      <c r="A154" s="76">
        <v>37</v>
      </c>
      <c r="B154" s="85"/>
      <c r="C154" s="85"/>
      <c r="D154" s="85"/>
      <c r="E154" s="85"/>
      <c r="F154" s="85"/>
      <c r="G154" s="202"/>
      <c r="H154" s="202"/>
      <c r="I154" s="156"/>
      <c r="J154" s="76">
        <v>37</v>
      </c>
    </row>
    <row r="155" spans="1:12">
      <c r="A155" s="76">
        <v>38</v>
      </c>
      <c r="B155" s="204" t="s">
        <v>344</v>
      </c>
      <c r="C155" s="85"/>
      <c r="D155" s="85"/>
      <c r="E155" s="85"/>
      <c r="F155" s="85"/>
      <c r="G155" s="202"/>
      <c r="H155" s="202"/>
      <c r="I155" s="205"/>
      <c r="J155" s="76">
        <v>38</v>
      </c>
    </row>
    <row r="156" spans="1:12">
      <c r="A156" s="76">
        <v>39</v>
      </c>
      <c r="B156" s="154" t="s">
        <v>380</v>
      </c>
      <c r="D156" s="85"/>
      <c r="E156" s="85"/>
      <c r="F156" s="85"/>
      <c r="G156" s="350">
        <f>G65</f>
        <v>0</v>
      </c>
      <c r="H156" s="336" t="s">
        <v>18</v>
      </c>
      <c r="I156" s="156" t="s">
        <v>381</v>
      </c>
      <c r="J156" s="76">
        <v>39</v>
      </c>
      <c r="K156" s="76"/>
    </row>
    <row r="157" spans="1:12">
      <c r="A157" s="76">
        <v>40</v>
      </c>
      <c r="B157" s="154" t="s">
        <v>347</v>
      </c>
      <c r="D157" s="85"/>
      <c r="E157" s="85"/>
      <c r="F157" s="85"/>
      <c r="G157" s="351">
        <v>0</v>
      </c>
      <c r="H157" s="88"/>
      <c r="I157" s="156" t="s">
        <v>323</v>
      </c>
      <c r="J157" s="76">
        <v>40</v>
      </c>
      <c r="K157" s="76"/>
    </row>
    <row r="158" spans="1:12">
      <c r="A158" s="76">
        <v>41</v>
      </c>
      <c r="B158" s="154" t="s">
        <v>349</v>
      </c>
      <c r="D158" s="85"/>
      <c r="E158" s="85"/>
      <c r="F158" s="85"/>
      <c r="G158" s="351">
        <v>0</v>
      </c>
      <c r="H158" s="88"/>
      <c r="I158" s="156" t="s">
        <v>323</v>
      </c>
      <c r="J158" s="76">
        <v>41</v>
      </c>
      <c r="K158" s="85"/>
    </row>
    <row r="159" spans="1:12">
      <c r="A159" s="76">
        <v>42</v>
      </c>
      <c r="B159" s="154" t="s">
        <v>351</v>
      </c>
      <c r="D159" s="85"/>
      <c r="E159" s="209"/>
      <c r="F159" s="85"/>
      <c r="G159" s="352">
        <v>4330162.2067869259</v>
      </c>
      <c r="H159" s="336"/>
      <c r="I159" s="156" t="str">
        <f>I126</f>
        <v>Pg3.3; BK-1 TO5 C3-FERC Audit; Line 27</v>
      </c>
      <c r="J159" s="76">
        <v>42</v>
      </c>
    </row>
    <row r="160" spans="1:12">
      <c r="A160" s="76">
        <v>43</v>
      </c>
      <c r="B160" s="154" t="s">
        <v>353</v>
      </c>
      <c r="D160" s="210"/>
      <c r="E160" s="85"/>
      <c r="F160" s="85"/>
      <c r="G160" s="353" t="s">
        <v>354</v>
      </c>
      <c r="H160" s="88"/>
      <c r="I160" s="156" t="s">
        <v>355</v>
      </c>
      <c r="J160" s="76">
        <v>43</v>
      </c>
      <c r="L160" s="212"/>
    </row>
    <row r="161" spans="1:12">
      <c r="A161" s="76">
        <v>44</v>
      </c>
      <c r="G161" s="86"/>
      <c r="H161" s="86"/>
      <c r="J161" s="76">
        <v>44</v>
      </c>
    </row>
    <row r="162" spans="1:12">
      <c r="A162" s="76">
        <v>45</v>
      </c>
      <c r="B162" s="154" t="s">
        <v>356</v>
      </c>
      <c r="D162" s="85"/>
      <c r="E162" s="85"/>
      <c r="F162" s="85"/>
      <c r="G162" s="354">
        <f>(((G156)+(G158/G159))*G160-(G157/G159))/(1-G160)</f>
        <v>0</v>
      </c>
      <c r="H162" s="336" t="s">
        <v>18</v>
      </c>
      <c r="I162" s="156" t="s">
        <v>357</v>
      </c>
      <c r="J162" s="76">
        <v>45</v>
      </c>
      <c r="L162" s="214"/>
    </row>
    <row r="163" spans="1:12">
      <c r="A163" s="76">
        <v>46</v>
      </c>
      <c r="B163" s="215" t="s">
        <v>358</v>
      </c>
      <c r="G163" s="86"/>
      <c r="H163" s="86"/>
      <c r="J163" s="76">
        <v>46</v>
      </c>
    </row>
    <row r="164" spans="1:12">
      <c r="A164" s="76">
        <v>47</v>
      </c>
      <c r="G164" s="86"/>
      <c r="H164" s="86"/>
      <c r="J164" s="76">
        <v>47</v>
      </c>
    </row>
    <row r="165" spans="1:12">
      <c r="A165" s="76">
        <v>48</v>
      </c>
      <c r="B165" s="159" t="s">
        <v>359</v>
      </c>
      <c r="C165" s="85"/>
      <c r="D165" s="85"/>
      <c r="E165" s="85"/>
      <c r="F165" s="85"/>
      <c r="G165" s="355"/>
      <c r="H165" s="355"/>
      <c r="I165" s="217"/>
      <c r="J165" s="76">
        <v>48</v>
      </c>
      <c r="K165" s="218"/>
    </row>
    <row r="166" spans="1:12">
      <c r="A166" s="76">
        <v>49</v>
      </c>
      <c r="B166" s="77"/>
      <c r="C166" s="85"/>
      <c r="D166" s="85"/>
      <c r="E166" s="85"/>
      <c r="F166" s="85"/>
      <c r="G166" s="355"/>
      <c r="H166" s="355"/>
      <c r="I166" s="219"/>
      <c r="J166" s="76">
        <v>49</v>
      </c>
      <c r="K166" s="85"/>
    </row>
    <row r="167" spans="1:12">
      <c r="A167" s="76">
        <v>50</v>
      </c>
      <c r="B167" s="204" t="s">
        <v>344</v>
      </c>
      <c r="C167" s="85"/>
      <c r="D167" s="85"/>
      <c r="E167" s="85"/>
      <c r="F167" s="85"/>
      <c r="G167" s="355"/>
      <c r="H167" s="355"/>
      <c r="I167" s="219"/>
      <c r="J167" s="76">
        <v>50</v>
      </c>
      <c r="K167" s="85"/>
    </row>
    <row r="168" spans="1:12">
      <c r="A168" s="76">
        <v>51</v>
      </c>
      <c r="B168" s="154" t="s">
        <v>380</v>
      </c>
      <c r="D168" s="85"/>
      <c r="E168" s="85"/>
      <c r="F168" s="85"/>
      <c r="G168" s="356">
        <f>G156</f>
        <v>0</v>
      </c>
      <c r="H168" s="336" t="s">
        <v>18</v>
      </c>
      <c r="I168" s="156" t="s">
        <v>382</v>
      </c>
      <c r="J168" s="76">
        <v>51</v>
      </c>
      <c r="K168" s="76"/>
    </row>
    <row r="169" spans="1:12">
      <c r="A169" s="76">
        <v>52</v>
      </c>
      <c r="B169" s="154" t="s">
        <v>361</v>
      </c>
      <c r="D169" s="85"/>
      <c r="E169" s="85"/>
      <c r="F169" s="85"/>
      <c r="G169" s="357">
        <f>G158</f>
        <v>0</v>
      </c>
      <c r="H169" s="357"/>
      <c r="I169" s="156" t="s">
        <v>383</v>
      </c>
      <c r="J169" s="76">
        <v>52</v>
      </c>
      <c r="K169" s="76"/>
    </row>
    <row r="170" spans="1:12">
      <c r="A170" s="76">
        <v>53</v>
      </c>
      <c r="B170" s="154" t="s">
        <v>363</v>
      </c>
      <c r="D170" s="85"/>
      <c r="E170" s="85"/>
      <c r="F170" s="85"/>
      <c r="G170" s="358">
        <f>G159</f>
        <v>4330162.2067869259</v>
      </c>
      <c r="H170" s="336"/>
      <c r="I170" s="156" t="s">
        <v>384</v>
      </c>
      <c r="J170" s="76">
        <v>53</v>
      </c>
      <c r="K170" s="76"/>
    </row>
    <row r="171" spans="1:12">
      <c r="A171" s="76">
        <v>54</v>
      </c>
      <c r="B171" s="154" t="s">
        <v>365</v>
      </c>
      <c r="D171" s="85"/>
      <c r="E171" s="85"/>
      <c r="F171" s="85"/>
      <c r="G171" s="359">
        <f>G162</f>
        <v>0</v>
      </c>
      <c r="H171" s="336" t="s">
        <v>18</v>
      </c>
      <c r="I171" s="156" t="s">
        <v>385</v>
      </c>
      <c r="J171" s="76">
        <v>54</v>
      </c>
    </row>
    <row r="172" spans="1:12">
      <c r="A172" s="76">
        <v>55</v>
      </c>
      <c r="B172" s="154" t="s">
        <v>367</v>
      </c>
      <c r="D172" s="85"/>
      <c r="E172" s="85"/>
      <c r="F172" s="85"/>
      <c r="G172" s="353" t="s">
        <v>368</v>
      </c>
      <c r="H172" s="88"/>
      <c r="I172" s="156" t="s">
        <v>369</v>
      </c>
      <c r="J172" s="76">
        <v>55</v>
      </c>
    </row>
    <row r="173" spans="1:12">
      <c r="A173" s="76">
        <v>56</v>
      </c>
      <c r="B173" s="155"/>
      <c r="D173" s="85"/>
      <c r="E173" s="85"/>
      <c r="F173" s="85"/>
      <c r="G173" s="360"/>
      <c r="H173" s="360"/>
      <c r="I173" s="219"/>
      <c r="J173" s="76">
        <v>56</v>
      </c>
      <c r="K173" s="231"/>
    </row>
    <row r="174" spans="1:12">
      <c r="A174" s="76">
        <v>57</v>
      </c>
      <c r="B174" s="154" t="s">
        <v>370</v>
      </c>
      <c r="C174" s="76"/>
      <c r="D174" s="76"/>
      <c r="E174" s="85"/>
      <c r="F174" s="85"/>
      <c r="G174" s="361">
        <f>((G168)+(G169/G170)+G162)*G172/(1-G172)</f>
        <v>0</v>
      </c>
      <c r="H174" s="336" t="s">
        <v>18</v>
      </c>
      <c r="I174" s="156" t="s">
        <v>371</v>
      </c>
      <c r="J174" s="76">
        <v>57</v>
      </c>
    </row>
    <row r="175" spans="1:12">
      <c r="A175" s="76">
        <v>58</v>
      </c>
      <c r="B175" s="215" t="s">
        <v>372</v>
      </c>
      <c r="G175" s="86"/>
      <c r="H175" s="86"/>
      <c r="I175" s="156"/>
      <c r="J175" s="76">
        <v>58</v>
      </c>
      <c r="K175" s="76"/>
    </row>
    <row r="176" spans="1:12">
      <c r="A176" s="76">
        <v>59</v>
      </c>
      <c r="G176" s="86"/>
      <c r="H176" s="86"/>
      <c r="I176" s="156"/>
      <c r="J176" s="76">
        <v>59</v>
      </c>
      <c r="K176" s="76"/>
    </row>
    <row r="177" spans="1:12">
      <c r="A177" s="76">
        <v>60</v>
      </c>
      <c r="B177" s="159" t="s">
        <v>373</v>
      </c>
      <c r="G177" s="354">
        <f>G162+G174</f>
        <v>0</v>
      </c>
      <c r="H177" s="336" t="s">
        <v>18</v>
      </c>
      <c r="I177" s="156" t="s">
        <v>386</v>
      </c>
      <c r="J177" s="76">
        <v>60</v>
      </c>
      <c r="K177" s="76"/>
    </row>
    <row r="178" spans="1:12">
      <c r="A178" s="76">
        <v>61</v>
      </c>
      <c r="G178" s="86"/>
      <c r="H178" s="86"/>
      <c r="I178" s="156"/>
      <c r="J178" s="76">
        <v>61</v>
      </c>
      <c r="K178" s="76"/>
    </row>
    <row r="179" spans="1:12">
      <c r="A179" s="76">
        <v>62</v>
      </c>
      <c r="B179" s="159" t="s">
        <v>387</v>
      </c>
      <c r="G179" s="362">
        <f>G63</f>
        <v>0</v>
      </c>
      <c r="H179" s="336" t="s">
        <v>18</v>
      </c>
      <c r="I179" s="156" t="s">
        <v>388</v>
      </c>
      <c r="J179" s="76">
        <v>62</v>
      </c>
      <c r="K179" s="76"/>
    </row>
    <row r="180" spans="1:12">
      <c r="A180" s="76">
        <v>63</v>
      </c>
      <c r="G180" s="363"/>
      <c r="H180" s="363"/>
      <c r="I180" s="156"/>
      <c r="J180" s="76">
        <v>63</v>
      </c>
      <c r="K180" s="76"/>
    </row>
    <row r="181" spans="1:12" ht="19.5" thickBot="1">
      <c r="A181" s="76">
        <v>64</v>
      </c>
      <c r="B181" s="159" t="s">
        <v>389</v>
      </c>
      <c r="G181" s="364">
        <f>G177+G179</f>
        <v>0</v>
      </c>
      <c r="H181" s="336" t="s">
        <v>18</v>
      </c>
      <c r="I181" s="156" t="s">
        <v>390</v>
      </c>
      <c r="J181" s="76">
        <v>64</v>
      </c>
      <c r="K181" s="227"/>
      <c r="L181" s="214"/>
    </row>
    <row r="182" spans="1:12" ht="16.5" thickTop="1">
      <c r="B182" s="159"/>
      <c r="G182" s="233"/>
      <c r="H182" s="233"/>
      <c r="I182" s="156"/>
      <c r="J182" s="76"/>
      <c r="K182" s="227"/>
      <c r="L182" s="214"/>
    </row>
    <row r="183" spans="1:12">
      <c r="B183" s="159"/>
      <c r="G183" s="233"/>
      <c r="H183" s="233"/>
      <c r="I183" s="156"/>
      <c r="J183" s="76"/>
      <c r="K183" s="227"/>
      <c r="L183" s="214"/>
    </row>
    <row r="184" spans="1:12" s="79" customFormat="1">
      <c r="A184" s="336" t="s">
        <v>18</v>
      </c>
      <c r="B184" s="340" t="s">
        <v>412</v>
      </c>
      <c r="G184" s="346"/>
      <c r="H184" s="346"/>
      <c r="I184" s="347"/>
      <c r="J184" s="86"/>
      <c r="K184" s="348"/>
      <c r="L184" s="349"/>
    </row>
    <row r="185" spans="1:12">
      <c r="B185" s="159"/>
      <c r="G185" s="233"/>
      <c r="H185" s="233"/>
      <c r="I185" s="156"/>
      <c r="J185" s="76"/>
      <c r="K185" s="227"/>
      <c r="L185" s="214"/>
    </row>
    <row r="186" spans="1:12">
      <c r="A186" s="234"/>
      <c r="B186" s="155"/>
      <c r="C186" s="201"/>
      <c r="D186" s="201"/>
      <c r="E186" s="201"/>
      <c r="F186" s="201"/>
      <c r="G186" s="235"/>
      <c r="H186" s="235"/>
      <c r="I186" s="236"/>
      <c r="J186" s="76"/>
    </row>
    <row r="187" spans="1:12">
      <c r="B187" s="392" t="s">
        <v>125</v>
      </c>
      <c r="C187" s="392"/>
      <c r="D187" s="392"/>
      <c r="E187" s="392"/>
      <c r="F187" s="392"/>
      <c r="G187" s="392"/>
      <c r="H187" s="392"/>
      <c r="I187" s="392"/>
      <c r="J187" s="76"/>
    </row>
    <row r="188" spans="1:12">
      <c r="B188" s="392" t="s">
        <v>247</v>
      </c>
      <c r="C188" s="392"/>
      <c r="D188" s="392"/>
      <c r="E188" s="392"/>
      <c r="F188" s="392"/>
      <c r="G188" s="392"/>
      <c r="H188" s="392"/>
      <c r="I188" s="392"/>
      <c r="J188" s="76"/>
    </row>
    <row r="189" spans="1:12">
      <c r="B189" s="392" t="s">
        <v>248</v>
      </c>
      <c r="C189" s="392"/>
      <c r="D189" s="392"/>
      <c r="E189" s="392"/>
      <c r="F189" s="392"/>
      <c r="G189" s="392"/>
      <c r="H189" s="392"/>
      <c r="I189" s="392"/>
      <c r="J189" s="76"/>
    </row>
    <row r="190" spans="1:12">
      <c r="B190" s="390" t="s">
        <v>249</v>
      </c>
      <c r="C190" s="390"/>
      <c r="D190" s="390"/>
      <c r="E190" s="390"/>
      <c r="F190" s="390"/>
      <c r="G190" s="390"/>
      <c r="H190" s="390"/>
      <c r="I190" s="390"/>
      <c r="J190" s="76"/>
    </row>
    <row r="191" spans="1:12">
      <c r="B191" s="391" t="s">
        <v>2</v>
      </c>
      <c r="C191" s="391"/>
      <c r="D191" s="391"/>
      <c r="E191" s="391"/>
      <c r="F191" s="391"/>
      <c r="G191" s="391"/>
      <c r="H191" s="391"/>
      <c r="I191" s="391"/>
      <c r="J191" s="76"/>
    </row>
    <row r="192" spans="1:12">
      <c r="B192" s="76"/>
      <c r="C192" s="76"/>
      <c r="D192" s="76"/>
      <c r="E192" s="76"/>
      <c r="F192" s="76"/>
      <c r="G192" s="85"/>
      <c r="H192" s="85"/>
      <c r="I192" s="156"/>
      <c r="J192" s="76"/>
    </row>
    <row r="193" spans="1:12">
      <c r="A193" s="76" t="s">
        <v>3</v>
      </c>
      <c r="B193" s="85"/>
      <c r="C193" s="85"/>
      <c r="D193" s="85"/>
      <c r="E193" s="85"/>
      <c r="F193" s="85"/>
      <c r="G193" s="85"/>
      <c r="H193" s="85"/>
      <c r="I193" s="156"/>
      <c r="J193" s="76" t="s">
        <v>3</v>
      </c>
    </row>
    <row r="194" spans="1:12">
      <c r="A194" s="76" t="s">
        <v>7</v>
      </c>
      <c r="B194" s="76"/>
      <c r="C194" s="76"/>
      <c r="D194" s="76"/>
      <c r="E194" s="76"/>
      <c r="F194" s="76"/>
      <c r="G194" s="108" t="s">
        <v>5</v>
      </c>
      <c r="H194" s="85"/>
      <c r="I194" s="158" t="s">
        <v>6</v>
      </c>
      <c r="J194" s="76" t="s">
        <v>7</v>
      </c>
    </row>
    <row r="195" spans="1:12">
      <c r="G195" s="76"/>
      <c r="H195" s="76"/>
      <c r="I195" s="156"/>
      <c r="J195" s="76"/>
    </row>
    <row r="196" spans="1:12" ht="18.75">
      <c r="A196" s="76">
        <v>1</v>
      </c>
      <c r="B196" s="159" t="s">
        <v>391</v>
      </c>
      <c r="E196" s="85"/>
      <c r="F196" s="85"/>
      <c r="G196" s="202"/>
      <c r="H196" s="202"/>
      <c r="I196" s="156"/>
      <c r="J196" s="76">
        <v>1</v>
      </c>
    </row>
    <row r="197" spans="1:12">
      <c r="A197" s="76">
        <v>2</v>
      </c>
      <c r="B197" s="203"/>
      <c r="E197" s="85"/>
      <c r="F197" s="85"/>
      <c r="G197" s="202"/>
      <c r="H197" s="202"/>
      <c r="I197" s="156"/>
      <c r="J197" s="76">
        <v>2</v>
      </c>
      <c r="K197"/>
      <c r="L197"/>
    </row>
    <row r="198" spans="1:12">
      <c r="A198" s="76">
        <v>3</v>
      </c>
      <c r="B198" s="159" t="s">
        <v>343</v>
      </c>
      <c r="E198" s="85"/>
      <c r="F198" s="85"/>
      <c r="G198" s="202"/>
      <c r="H198" s="202"/>
      <c r="I198" s="156"/>
      <c r="J198" s="76">
        <v>3</v>
      </c>
      <c r="K198"/>
      <c r="L198"/>
    </row>
    <row r="199" spans="1:12">
      <c r="A199" s="76">
        <v>4</v>
      </c>
      <c r="B199" s="85"/>
      <c r="C199" s="85"/>
      <c r="D199" s="85"/>
      <c r="E199" s="85"/>
      <c r="F199" s="85"/>
      <c r="G199" s="202"/>
      <c r="H199" s="202"/>
      <c r="I199" s="156"/>
      <c r="J199" s="76">
        <v>4</v>
      </c>
      <c r="K199"/>
      <c r="L199"/>
    </row>
    <row r="200" spans="1:12">
      <c r="A200" s="76">
        <v>5</v>
      </c>
      <c r="B200" s="204" t="s">
        <v>344</v>
      </c>
      <c r="C200" s="85"/>
      <c r="D200" s="85"/>
      <c r="E200" s="85"/>
      <c r="F200" s="85"/>
      <c r="G200" s="202"/>
      <c r="H200" s="202"/>
      <c r="I200" s="205"/>
      <c r="J200" s="76">
        <v>5</v>
      </c>
      <c r="K200"/>
      <c r="L200"/>
    </row>
    <row r="201" spans="1:12">
      <c r="A201" s="76">
        <v>6</v>
      </c>
      <c r="B201" s="154" t="s">
        <v>345</v>
      </c>
      <c r="D201" s="85"/>
      <c r="E201" s="85"/>
      <c r="F201" s="85"/>
      <c r="G201" s="206">
        <f>G90</f>
        <v>0</v>
      </c>
      <c r="H201" s="85"/>
      <c r="I201" s="156" t="s">
        <v>392</v>
      </c>
      <c r="J201" s="76">
        <v>6</v>
      </c>
      <c r="K201"/>
      <c r="L201"/>
    </row>
    <row r="202" spans="1:12">
      <c r="A202" s="76">
        <v>7</v>
      </c>
      <c r="B202" s="154" t="s">
        <v>347</v>
      </c>
      <c r="D202" s="85"/>
      <c r="E202" s="85"/>
      <c r="F202" s="85"/>
      <c r="G202" s="229">
        <v>0</v>
      </c>
      <c r="H202" s="85"/>
      <c r="I202" s="156" t="s">
        <v>393</v>
      </c>
      <c r="J202" s="76">
        <v>7</v>
      </c>
      <c r="K202"/>
      <c r="L202"/>
    </row>
    <row r="203" spans="1:12">
      <c r="A203" s="76">
        <v>8</v>
      </c>
      <c r="B203" s="154" t="s">
        <v>349</v>
      </c>
      <c r="D203" s="85"/>
      <c r="E203" s="85"/>
      <c r="F203" s="85"/>
      <c r="G203" s="208">
        <v>0</v>
      </c>
      <c r="H203" s="85"/>
      <c r="I203" s="196"/>
      <c r="J203" s="76">
        <v>8</v>
      </c>
      <c r="K203"/>
      <c r="L203"/>
    </row>
    <row r="204" spans="1:12">
      <c r="A204" s="76">
        <v>9</v>
      </c>
      <c r="B204" s="154" t="s">
        <v>394</v>
      </c>
      <c r="D204" s="85"/>
      <c r="E204" s="85"/>
      <c r="F204" s="85"/>
      <c r="G204" s="207">
        <v>0</v>
      </c>
      <c r="H204" s="85"/>
      <c r="I204" s="156" t="s">
        <v>395</v>
      </c>
      <c r="J204" s="76">
        <v>9</v>
      </c>
      <c r="K204"/>
      <c r="L204"/>
    </row>
    <row r="205" spans="1:12">
      <c r="A205" s="76">
        <v>10</v>
      </c>
      <c r="B205" s="154" t="s">
        <v>353</v>
      </c>
      <c r="D205" s="85"/>
      <c r="E205" s="85"/>
      <c r="F205" s="85"/>
      <c r="G205" s="237" t="s">
        <v>354</v>
      </c>
      <c r="H205" s="85"/>
      <c r="I205" s="156" t="s">
        <v>396</v>
      </c>
      <c r="J205" s="76">
        <v>10</v>
      </c>
      <c r="K205"/>
      <c r="L205"/>
    </row>
    <row r="206" spans="1:12">
      <c r="A206" s="76">
        <v>11</v>
      </c>
      <c r="G206" s="76"/>
      <c r="H206" s="76"/>
      <c r="I206"/>
      <c r="J206" s="76">
        <v>11</v>
      </c>
      <c r="K206"/>
      <c r="L206"/>
    </row>
    <row r="207" spans="1:12">
      <c r="A207" s="76">
        <v>12</v>
      </c>
      <c r="B207" s="154" t="s">
        <v>397</v>
      </c>
      <c r="D207" s="85"/>
      <c r="E207" s="85"/>
      <c r="F207" s="85"/>
      <c r="G207" s="213">
        <f>IFERROR((((G201)+(G203/G204))*G205-(G202/G204))/(1-G205),0)</f>
        <v>0</v>
      </c>
      <c r="H207" s="213"/>
      <c r="I207" s="156" t="s">
        <v>398</v>
      </c>
      <c r="J207" s="76">
        <v>12</v>
      </c>
      <c r="K207"/>
      <c r="L207"/>
    </row>
    <row r="208" spans="1:12">
      <c r="A208" s="76">
        <v>13</v>
      </c>
      <c r="B208" s="215" t="s">
        <v>358</v>
      </c>
      <c r="D208" s="215"/>
      <c r="G208" s="193"/>
      <c r="H208" s="193"/>
      <c r="I208"/>
      <c r="J208" s="76">
        <v>13</v>
      </c>
      <c r="K208"/>
      <c r="L208"/>
    </row>
    <row r="209" spans="1:12">
      <c r="A209" s="76">
        <v>14</v>
      </c>
      <c r="G209" s="76"/>
      <c r="H209" s="76"/>
      <c r="I209"/>
      <c r="J209" s="76">
        <v>14</v>
      </c>
      <c r="K209"/>
      <c r="L209"/>
    </row>
    <row r="210" spans="1:12">
      <c r="A210" s="76">
        <v>15</v>
      </c>
      <c r="B210" s="159" t="s">
        <v>359</v>
      </c>
      <c r="C210" s="85"/>
      <c r="D210" s="85"/>
      <c r="E210" s="85"/>
      <c r="F210" s="85"/>
      <c r="G210" s="216"/>
      <c r="H210" s="216"/>
      <c r="I210" s="217"/>
      <c r="J210" s="76">
        <v>15</v>
      </c>
      <c r="K210"/>
      <c r="L210"/>
    </row>
    <row r="211" spans="1:12">
      <c r="A211" s="76">
        <v>16</v>
      </c>
      <c r="B211" s="77"/>
      <c r="C211" s="85"/>
      <c r="D211" s="85"/>
      <c r="E211" s="85"/>
      <c r="F211" s="85"/>
      <c r="G211" s="216"/>
      <c r="H211" s="216"/>
      <c r="I211" s="205"/>
      <c r="J211" s="76">
        <v>16</v>
      </c>
    </row>
    <row r="212" spans="1:12">
      <c r="A212" s="76">
        <v>17</v>
      </c>
      <c r="B212" s="204" t="s">
        <v>344</v>
      </c>
      <c r="C212" s="85"/>
      <c r="D212" s="85"/>
      <c r="E212" s="85"/>
      <c r="F212" s="85"/>
      <c r="G212" s="216"/>
      <c r="H212" s="216"/>
      <c r="I212" s="205"/>
      <c r="J212" s="76">
        <v>17</v>
      </c>
    </row>
    <row r="213" spans="1:12">
      <c r="A213" s="76">
        <v>18</v>
      </c>
      <c r="B213" s="154" t="s">
        <v>345</v>
      </c>
      <c r="D213" s="85"/>
      <c r="E213" s="85"/>
      <c r="F213" s="85"/>
      <c r="G213" s="183">
        <f>G201</f>
        <v>0</v>
      </c>
      <c r="H213" s="183"/>
      <c r="I213" s="156" t="s">
        <v>360</v>
      </c>
      <c r="J213" s="76">
        <v>18</v>
      </c>
    </row>
    <row r="214" spans="1:12">
      <c r="A214" s="76">
        <v>19</v>
      </c>
      <c r="B214" s="154" t="s">
        <v>361</v>
      </c>
      <c r="D214" s="85"/>
      <c r="E214" s="85"/>
      <c r="F214" s="85"/>
      <c r="G214" s="220">
        <f>G203</f>
        <v>0</v>
      </c>
      <c r="H214" s="220"/>
      <c r="I214" s="156" t="s">
        <v>362</v>
      </c>
      <c r="J214" s="76">
        <v>19</v>
      </c>
    </row>
    <row r="215" spans="1:12">
      <c r="A215" s="76">
        <v>20</v>
      </c>
      <c r="B215" s="154" t="s">
        <v>399</v>
      </c>
      <c r="D215" s="85"/>
      <c r="E215" s="85"/>
      <c r="F215" s="85"/>
      <c r="G215" s="220">
        <f>G204</f>
        <v>0</v>
      </c>
      <c r="H215" s="220"/>
      <c r="I215" s="156" t="s">
        <v>364</v>
      </c>
      <c r="J215" s="76">
        <v>20</v>
      </c>
    </row>
    <row r="216" spans="1:12">
      <c r="A216" s="76">
        <v>21</v>
      </c>
      <c r="B216" s="154" t="s">
        <v>365</v>
      </c>
      <c r="D216" s="85"/>
      <c r="E216" s="85"/>
      <c r="F216" s="85"/>
      <c r="G216" s="222">
        <f>G207</f>
        <v>0</v>
      </c>
      <c r="H216" s="222"/>
      <c r="I216" s="156" t="s">
        <v>366</v>
      </c>
      <c r="J216" s="76">
        <v>21</v>
      </c>
    </row>
    <row r="217" spans="1:12">
      <c r="A217" s="76">
        <v>22</v>
      </c>
      <c r="B217" s="154" t="s">
        <v>367</v>
      </c>
      <c r="D217" s="85"/>
      <c r="E217" s="85"/>
      <c r="F217" s="85"/>
      <c r="G217" s="238" t="s">
        <v>368</v>
      </c>
      <c r="H217" s="85"/>
      <c r="I217" s="156" t="s">
        <v>400</v>
      </c>
      <c r="J217" s="76">
        <v>22</v>
      </c>
    </row>
    <row r="218" spans="1:12">
      <c r="A218" s="76">
        <v>23</v>
      </c>
      <c r="B218" s="155"/>
      <c r="D218" s="85"/>
      <c r="E218" s="85"/>
      <c r="F218" s="85"/>
      <c r="G218" s="223"/>
      <c r="H218" s="223"/>
      <c r="I218" s="219"/>
      <c r="J218" s="76">
        <v>23</v>
      </c>
    </row>
    <row r="219" spans="1:12">
      <c r="A219" s="76">
        <v>24</v>
      </c>
      <c r="B219" s="154" t="s">
        <v>370</v>
      </c>
      <c r="C219" s="76"/>
      <c r="D219" s="76"/>
      <c r="E219" s="85"/>
      <c r="F219" s="85"/>
      <c r="G219" s="224">
        <f>IFERROR(((G213)+(G214/G215)+G207)*G217/(1-G217),0)</f>
        <v>0</v>
      </c>
      <c r="H219" s="232"/>
      <c r="I219" s="156" t="s">
        <v>371</v>
      </c>
      <c r="J219" s="76">
        <v>24</v>
      </c>
    </row>
    <row r="220" spans="1:12">
      <c r="A220" s="76">
        <v>25</v>
      </c>
      <c r="B220" s="215" t="s">
        <v>372</v>
      </c>
      <c r="D220" s="215"/>
      <c r="G220" s="76"/>
      <c r="H220" s="76"/>
      <c r="I220" s="156"/>
      <c r="J220" s="76">
        <v>25</v>
      </c>
    </row>
    <row r="221" spans="1:12">
      <c r="A221" s="76">
        <v>26</v>
      </c>
      <c r="G221" s="76"/>
      <c r="H221" s="76"/>
      <c r="I221" s="156"/>
      <c r="J221" s="76">
        <v>26</v>
      </c>
    </row>
    <row r="222" spans="1:12">
      <c r="A222" s="76">
        <v>27</v>
      </c>
      <c r="B222" s="159" t="s">
        <v>373</v>
      </c>
      <c r="G222" s="213">
        <f>G207+G219</f>
        <v>0</v>
      </c>
      <c r="H222" s="213"/>
      <c r="I222" s="156" t="s">
        <v>374</v>
      </c>
      <c r="J222" s="76">
        <v>27</v>
      </c>
    </row>
    <row r="223" spans="1:12">
      <c r="A223" s="76">
        <v>28</v>
      </c>
      <c r="G223" s="76"/>
      <c r="H223" s="76"/>
      <c r="I223" s="156"/>
      <c r="J223" s="76">
        <v>28</v>
      </c>
    </row>
    <row r="224" spans="1:12">
      <c r="A224" s="76">
        <v>29</v>
      </c>
      <c r="B224" s="159" t="s">
        <v>401</v>
      </c>
      <c r="G224" s="239">
        <f>G88</f>
        <v>1.7918893594493838E-2</v>
      </c>
      <c r="H224" s="85"/>
      <c r="I224" s="156" t="s">
        <v>402</v>
      </c>
      <c r="J224" s="76">
        <v>29</v>
      </c>
    </row>
    <row r="225" spans="1:10">
      <c r="A225" s="76">
        <v>30</v>
      </c>
      <c r="G225" s="76"/>
      <c r="H225" s="76"/>
      <c r="I225" s="156"/>
      <c r="J225" s="76">
        <v>30</v>
      </c>
    </row>
    <row r="226" spans="1:10" ht="19.5" thickBot="1">
      <c r="A226" s="76">
        <v>31</v>
      </c>
      <c r="B226" s="159" t="s">
        <v>403</v>
      </c>
      <c r="G226" s="240">
        <f>G222+G224</f>
        <v>1.7918893594493838E-2</v>
      </c>
      <c r="H226" s="241"/>
      <c r="I226" s="156" t="s">
        <v>378</v>
      </c>
      <c r="J226" s="76">
        <v>31</v>
      </c>
    </row>
    <row r="227" spans="1:10" ht="17.25" thickTop="1" thickBot="1">
      <c r="A227" s="178">
        <v>32</v>
      </c>
      <c r="B227" s="197"/>
      <c r="C227" s="179"/>
      <c r="D227" s="179"/>
      <c r="E227" s="179"/>
      <c r="F227" s="179"/>
      <c r="G227" s="242"/>
      <c r="H227" s="242"/>
      <c r="I227" s="180"/>
      <c r="J227" s="178">
        <v>32</v>
      </c>
    </row>
    <row r="228" spans="1:10">
      <c r="A228" s="76">
        <v>33</v>
      </c>
      <c r="B228" s="159"/>
      <c r="G228" s="241"/>
      <c r="H228" s="241"/>
      <c r="I228" s="156"/>
      <c r="J228" s="76">
        <v>33</v>
      </c>
    </row>
    <row r="229" spans="1:10" ht="18.75">
      <c r="A229" s="76">
        <v>34</v>
      </c>
      <c r="B229" s="159" t="s">
        <v>379</v>
      </c>
      <c r="E229" s="85"/>
      <c r="F229" s="85"/>
      <c r="G229" s="202"/>
      <c r="H229" s="202"/>
      <c r="I229" s="156"/>
      <c r="J229" s="76">
        <v>34</v>
      </c>
    </row>
    <row r="230" spans="1:10">
      <c r="A230" s="76">
        <v>35</v>
      </c>
      <c r="B230" s="203"/>
      <c r="E230" s="85"/>
      <c r="F230" s="85"/>
      <c r="G230" s="202"/>
      <c r="H230" s="202"/>
      <c r="I230" s="156"/>
      <c r="J230" s="76">
        <v>35</v>
      </c>
    </row>
    <row r="231" spans="1:10">
      <c r="A231" s="76">
        <v>36</v>
      </c>
      <c r="B231" s="159" t="s">
        <v>343</v>
      </c>
      <c r="E231" s="85"/>
      <c r="F231" s="85"/>
      <c r="G231" s="202"/>
      <c r="H231" s="202"/>
      <c r="I231" s="156"/>
      <c r="J231" s="76">
        <v>36</v>
      </c>
    </row>
    <row r="232" spans="1:10">
      <c r="A232" s="76">
        <v>37</v>
      </c>
      <c r="B232" s="85"/>
      <c r="C232" s="85"/>
      <c r="D232" s="85"/>
      <c r="E232" s="85"/>
      <c r="F232" s="85"/>
      <c r="G232" s="202"/>
      <c r="H232" s="202"/>
      <c r="I232" s="156"/>
      <c r="J232" s="76">
        <v>37</v>
      </c>
    </row>
    <row r="233" spans="1:10">
      <c r="A233" s="76">
        <v>38</v>
      </c>
      <c r="B233" s="204" t="s">
        <v>344</v>
      </c>
      <c r="C233" s="85"/>
      <c r="D233" s="85"/>
      <c r="E233" s="85"/>
      <c r="F233" s="85"/>
      <c r="G233" s="202"/>
      <c r="H233" s="202"/>
      <c r="I233" s="205"/>
      <c r="J233" s="76">
        <v>38</v>
      </c>
    </row>
    <row r="234" spans="1:10">
      <c r="A234" s="76">
        <v>39</v>
      </c>
      <c r="B234" s="154" t="s">
        <v>380</v>
      </c>
      <c r="D234" s="85"/>
      <c r="E234" s="85"/>
      <c r="F234" s="85"/>
      <c r="G234" s="206">
        <f>G103</f>
        <v>0</v>
      </c>
      <c r="H234" s="85"/>
      <c r="I234" s="156" t="s">
        <v>404</v>
      </c>
      <c r="J234" s="76">
        <v>39</v>
      </c>
    </row>
    <row r="235" spans="1:10">
      <c r="A235" s="76">
        <v>40</v>
      </c>
      <c r="B235" s="154" t="s">
        <v>347</v>
      </c>
      <c r="D235" s="85"/>
      <c r="E235" s="85"/>
      <c r="F235" s="85"/>
      <c r="G235" s="229">
        <v>0</v>
      </c>
      <c r="H235" s="85"/>
      <c r="I235" s="156" t="s">
        <v>393</v>
      </c>
      <c r="J235" s="76">
        <v>40</v>
      </c>
    </row>
    <row r="236" spans="1:10">
      <c r="A236" s="76">
        <v>41</v>
      </c>
      <c r="B236" s="154" t="s">
        <v>349</v>
      </c>
      <c r="D236" s="85"/>
      <c r="E236" s="85"/>
      <c r="F236" s="85"/>
      <c r="G236" s="208">
        <v>0</v>
      </c>
      <c r="H236" s="85"/>
      <c r="I236" s="196"/>
      <c r="J236" s="76">
        <v>41</v>
      </c>
    </row>
    <row r="237" spans="1:10">
      <c r="A237" s="76">
        <v>42</v>
      </c>
      <c r="B237" s="154" t="s">
        <v>405</v>
      </c>
      <c r="D237" s="85"/>
      <c r="E237" s="85"/>
      <c r="F237" s="85"/>
      <c r="G237" s="207">
        <v>0</v>
      </c>
      <c r="H237" s="85"/>
      <c r="I237" s="156" t="s">
        <v>395</v>
      </c>
      <c r="J237" s="76">
        <v>42</v>
      </c>
    </row>
    <row r="238" spans="1:10">
      <c r="A238" s="76">
        <v>43</v>
      </c>
      <c r="B238" s="154" t="s">
        <v>353</v>
      </c>
      <c r="D238" s="85"/>
      <c r="E238" s="85"/>
      <c r="F238" s="85"/>
      <c r="G238" s="237" t="s">
        <v>354</v>
      </c>
      <c r="H238" s="85"/>
      <c r="I238" s="156" t="s">
        <v>396</v>
      </c>
      <c r="J238" s="76">
        <v>43</v>
      </c>
    </row>
    <row r="239" spans="1:10">
      <c r="A239" s="76">
        <v>44</v>
      </c>
      <c r="G239" s="76"/>
      <c r="H239" s="76"/>
      <c r="J239" s="76">
        <v>44</v>
      </c>
    </row>
    <row r="240" spans="1:10">
      <c r="A240" s="76">
        <v>45</v>
      </c>
      <c r="B240" s="154" t="s">
        <v>356</v>
      </c>
      <c r="D240" s="85"/>
      <c r="E240" s="85"/>
      <c r="F240" s="85"/>
      <c r="G240" s="213">
        <f>IFERROR((((G234)+(G236/G237))*G238-(G235/G237))/(1-G238),0)</f>
        <v>0</v>
      </c>
      <c r="H240" s="213"/>
      <c r="I240" s="156" t="s">
        <v>398</v>
      </c>
      <c r="J240" s="76">
        <v>45</v>
      </c>
    </row>
    <row r="241" spans="1:10">
      <c r="A241" s="76">
        <v>46</v>
      </c>
      <c r="B241" s="215" t="s">
        <v>358</v>
      </c>
      <c r="D241" s="215"/>
      <c r="G241" s="193"/>
      <c r="H241" s="193"/>
      <c r="J241" s="76">
        <v>46</v>
      </c>
    </row>
    <row r="242" spans="1:10">
      <c r="A242" s="76">
        <v>47</v>
      </c>
      <c r="G242" s="76"/>
      <c r="H242" s="76"/>
      <c r="J242" s="76">
        <v>47</v>
      </c>
    </row>
    <row r="243" spans="1:10">
      <c r="A243" s="76">
        <v>48</v>
      </c>
      <c r="B243" s="159" t="s">
        <v>359</v>
      </c>
      <c r="C243" s="85"/>
      <c r="D243" s="85"/>
      <c r="E243" s="85"/>
      <c r="F243" s="85"/>
      <c r="G243" s="216"/>
      <c r="H243" s="216"/>
      <c r="I243" s="217"/>
      <c r="J243" s="76">
        <v>48</v>
      </c>
    </row>
    <row r="244" spans="1:10">
      <c r="A244" s="76">
        <v>49</v>
      </c>
      <c r="B244" s="77"/>
      <c r="C244" s="85"/>
      <c r="D244" s="85"/>
      <c r="E244" s="85"/>
      <c r="F244" s="85"/>
      <c r="G244" s="216"/>
      <c r="H244" s="216"/>
      <c r="I244" s="205"/>
      <c r="J244" s="76">
        <v>49</v>
      </c>
    </row>
    <row r="245" spans="1:10">
      <c r="A245" s="76">
        <v>50</v>
      </c>
      <c r="B245" s="204" t="s">
        <v>344</v>
      </c>
      <c r="C245" s="85"/>
      <c r="D245" s="85"/>
      <c r="E245" s="85"/>
      <c r="F245" s="85"/>
      <c r="G245" s="216"/>
      <c r="H245" s="216"/>
      <c r="I245" s="205"/>
      <c r="J245" s="76">
        <v>50</v>
      </c>
    </row>
    <row r="246" spans="1:10">
      <c r="A246" s="76">
        <v>51</v>
      </c>
      <c r="B246" s="154" t="s">
        <v>380</v>
      </c>
      <c r="D246" s="85"/>
      <c r="E246" s="85"/>
      <c r="F246" s="85"/>
      <c r="G246" s="183">
        <f>G234</f>
        <v>0</v>
      </c>
      <c r="H246" s="183"/>
      <c r="I246" s="156" t="s">
        <v>382</v>
      </c>
      <c r="J246" s="76">
        <v>51</v>
      </c>
    </row>
    <row r="247" spans="1:10">
      <c r="A247" s="76">
        <v>52</v>
      </c>
      <c r="B247" s="154" t="s">
        <v>361</v>
      </c>
      <c r="D247" s="85"/>
      <c r="E247" s="85"/>
      <c r="F247" s="85"/>
      <c r="G247" s="220">
        <f>G236</f>
        <v>0</v>
      </c>
      <c r="H247" s="220"/>
      <c r="I247" s="156" t="s">
        <v>383</v>
      </c>
      <c r="J247" s="76">
        <v>52</v>
      </c>
    </row>
    <row r="248" spans="1:10">
      <c r="A248" s="76">
        <v>53</v>
      </c>
      <c r="B248" s="154" t="s">
        <v>406</v>
      </c>
      <c r="D248" s="85"/>
      <c r="E248" s="85"/>
      <c r="F248" s="85"/>
      <c r="G248" s="220">
        <f>G237</f>
        <v>0</v>
      </c>
      <c r="H248" s="220"/>
      <c r="I248" s="156" t="s">
        <v>384</v>
      </c>
      <c r="J248" s="76">
        <v>53</v>
      </c>
    </row>
    <row r="249" spans="1:10">
      <c r="A249" s="76">
        <v>54</v>
      </c>
      <c r="B249" s="154" t="s">
        <v>365</v>
      </c>
      <c r="D249" s="85"/>
      <c r="E249" s="85"/>
      <c r="F249" s="85"/>
      <c r="G249" s="222">
        <f>G240</f>
        <v>0</v>
      </c>
      <c r="H249" s="222"/>
      <c r="I249" s="156" t="s">
        <v>385</v>
      </c>
      <c r="J249" s="76">
        <v>54</v>
      </c>
    </row>
    <row r="250" spans="1:10">
      <c r="A250" s="76">
        <v>55</v>
      </c>
      <c r="B250" s="154" t="s">
        <v>367</v>
      </c>
      <c r="D250" s="85"/>
      <c r="E250" s="85"/>
      <c r="F250" s="85"/>
      <c r="G250" s="238" t="s">
        <v>368</v>
      </c>
      <c r="H250" s="85"/>
      <c r="I250" s="156" t="s">
        <v>407</v>
      </c>
      <c r="J250" s="76">
        <v>55</v>
      </c>
    </row>
    <row r="251" spans="1:10">
      <c r="A251" s="76">
        <v>56</v>
      </c>
      <c r="B251" s="155"/>
      <c r="D251" s="85"/>
      <c r="E251" s="85"/>
      <c r="F251" s="85"/>
      <c r="G251" s="223"/>
      <c r="H251" s="223"/>
      <c r="I251" s="219"/>
      <c r="J251" s="76">
        <v>56</v>
      </c>
    </row>
    <row r="252" spans="1:10">
      <c r="A252" s="76">
        <v>57</v>
      </c>
      <c r="B252" s="154" t="s">
        <v>370</v>
      </c>
      <c r="C252" s="76"/>
      <c r="D252" s="76"/>
      <c r="E252" s="85"/>
      <c r="F252" s="85"/>
      <c r="G252" s="224">
        <f>IFERROR(((G246)+(G247/G248)+G240)*G250/(1-G250),0)</f>
        <v>0</v>
      </c>
      <c r="H252" s="232"/>
      <c r="I252" s="156" t="s">
        <v>371</v>
      </c>
      <c r="J252" s="76">
        <v>57</v>
      </c>
    </row>
    <row r="253" spans="1:10">
      <c r="A253" s="76">
        <v>58</v>
      </c>
      <c r="B253" s="215" t="s">
        <v>372</v>
      </c>
      <c r="D253" s="215"/>
      <c r="G253" s="76"/>
      <c r="H253" s="76"/>
      <c r="I253" s="156"/>
      <c r="J253" s="76">
        <v>58</v>
      </c>
    </row>
    <row r="254" spans="1:10">
      <c r="A254" s="76">
        <v>59</v>
      </c>
      <c r="G254" s="76"/>
      <c r="H254" s="76"/>
      <c r="I254" s="156"/>
      <c r="J254" s="76">
        <v>59</v>
      </c>
    </row>
    <row r="255" spans="1:10">
      <c r="A255" s="76">
        <v>60</v>
      </c>
      <c r="B255" s="159" t="s">
        <v>373</v>
      </c>
      <c r="G255" s="213">
        <f>G240+G252</f>
        <v>0</v>
      </c>
      <c r="H255" s="213"/>
      <c r="I255" s="156" t="s">
        <v>386</v>
      </c>
      <c r="J255" s="76">
        <v>60</v>
      </c>
    </row>
    <row r="256" spans="1:10">
      <c r="A256" s="76">
        <v>61</v>
      </c>
      <c r="G256" s="76"/>
      <c r="H256" s="76"/>
      <c r="I256" s="156"/>
      <c r="J256" s="76">
        <v>61</v>
      </c>
    </row>
    <row r="257" spans="1:10">
      <c r="A257" s="76">
        <v>62</v>
      </c>
      <c r="B257" s="159" t="s">
        <v>387</v>
      </c>
      <c r="G257" s="239">
        <f>G101</f>
        <v>0</v>
      </c>
      <c r="H257" s="85"/>
      <c r="I257" s="156" t="s">
        <v>408</v>
      </c>
      <c r="J257" s="76">
        <v>62</v>
      </c>
    </row>
    <row r="258" spans="1:10">
      <c r="A258" s="76">
        <v>63</v>
      </c>
      <c r="G258" s="76"/>
      <c r="H258" s="76"/>
      <c r="I258" s="156"/>
      <c r="J258" s="76">
        <v>63</v>
      </c>
    </row>
    <row r="259" spans="1:10" ht="19.5" thickBot="1">
      <c r="A259" s="76">
        <v>64</v>
      </c>
      <c r="B259" s="159" t="s">
        <v>389</v>
      </c>
      <c r="G259" s="240">
        <f>G255+G257</f>
        <v>0</v>
      </c>
      <c r="H259" s="241"/>
      <c r="I259" s="156" t="s">
        <v>390</v>
      </c>
      <c r="J259" s="76">
        <v>64</v>
      </c>
    </row>
    <row r="260" spans="1:10" ht="16.5" thickTop="1">
      <c r="A260" s="243"/>
      <c r="B260" s="195"/>
      <c r="C260" s="195"/>
      <c r="D260" s="195"/>
      <c r="E260" s="195"/>
      <c r="F260" s="195"/>
      <c r="G260" s="195"/>
      <c r="H260" s="195"/>
      <c r="I260" s="244"/>
      <c r="J260" s="195"/>
    </row>
    <row r="261" spans="1:10" ht="18.75">
      <c r="A261" s="194">
        <v>1</v>
      </c>
      <c r="B261" s="154" t="s">
        <v>409</v>
      </c>
      <c r="C261" s="195"/>
      <c r="D261" s="195"/>
      <c r="E261" s="195"/>
      <c r="F261" s="195"/>
      <c r="G261" s="195"/>
      <c r="H261" s="195"/>
      <c r="I261" s="244"/>
      <c r="J261" s="195"/>
    </row>
    <row r="262" spans="1:10">
      <c r="A262" s="243"/>
      <c r="B262" s="195"/>
      <c r="C262" s="195"/>
      <c r="D262" s="195"/>
      <c r="E262" s="195"/>
      <c r="F262" s="195"/>
      <c r="G262" s="195"/>
      <c r="H262" s="195"/>
      <c r="I262" s="244"/>
      <c r="J262" s="195"/>
    </row>
    <row r="263" spans="1:10" ht="18.75">
      <c r="A263" s="194"/>
      <c r="I263"/>
    </row>
  </sheetData>
  <mergeCells count="20">
    <mergeCell ref="B110:I110"/>
    <mergeCell ref="B2:I2"/>
    <mergeCell ref="B3:I3"/>
    <mergeCell ref="B4:I4"/>
    <mergeCell ref="B5:I5"/>
    <mergeCell ref="B6:I6"/>
    <mergeCell ref="B71:I71"/>
    <mergeCell ref="B72:I72"/>
    <mergeCell ref="B73:I73"/>
    <mergeCell ref="B74:I74"/>
    <mergeCell ref="B75:I75"/>
    <mergeCell ref="B109:I109"/>
    <mergeCell ref="B190:I190"/>
    <mergeCell ref="B191:I191"/>
    <mergeCell ref="B111:I111"/>
    <mergeCell ref="B112:I112"/>
    <mergeCell ref="B113:I113"/>
    <mergeCell ref="B187:I187"/>
    <mergeCell ref="B188:I188"/>
    <mergeCell ref="B189:I189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&amp;L&amp;A&amp;CPage 5.&amp;P&amp;R&amp;F</oddFooter>
  </headerFooter>
  <rowBreaks count="3" manualBreakCount="3">
    <brk id="69" max="16383" man="1"/>
    <brk id="107" max="16383" man="1"/>
    <brk id="18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DC31-A9B2-4E2A-B271-1751DBBEE3D0}">
  <dimension ref="A1:T263"/>
  <sheetViews>
    <sheetView view="pageBreakPreview" zoomScale="60" zoomScaleNormal="80" workbookViewId="0">
      <selection activeCell="K25" sqref="K25"/>
    </sheetView>
  </sheetViews>
  <sheetFormatPr defaultColWidth="8.5703125" defaultRowHeight="15.75"/>
  <cols>
    <col min="1" max="1" width="5.42578125" style="76" customWidth="1"/>
    <col min="2" max="2" width="59.85546875" style="154" customWidth="1"/>
    <col min="3" max="5" width="15.5703125" style="154" customWidth="1"/>
    <col min="6" max="6" width="1.5703125" style="154" customWidth="1"/>
    <col min="7" max="7" width="16.5703125" style="154" customWidth="1"/>
    <col min="8" max="8" width="1.5703125" style="154" customWidth="1"/>
    <col min="9" max="9" width="43.5703125" style="230" customWidth="1"/>
    <col min="10" max="10" width="5.42578125" style="154" customWidth="1"/>
    <col min="11" max="11" width="16.42578125" style="154" bestFit="1" customWidth="1"/>
    <col min="12" max="12" width="10.42578125" style="154" bestFit="1" customWidth="1"/>
    <col min="13" max="16384" width="8.5703125" style="154"/>
  </cols>
  <sheetData>
    <row r="1" spans="1:20">
      <c r="A1" s="312" t="s">
        <v>422</v>
      </c>
    </row>
    <row r="3" spans="1:20">
      <c r="B3" s="392" t="s">
        <v>125</v>
      </c>
      <c r="C3" s="392"/>
      <c r="D3" s="392"/>
      <c r="E3" s="392"/>
      <c r="F3" s="392"/>
      <c r="G3" s="392"/>
      <c r="H3" s="392"/>
      <c r="I3" s="392"/>
      <c r="J3" s="76"/>
    </row>
    <row r="4" spans="1:20">
      <c r="B4" s="392" t="s">
        <v>247</v>
      </c>
      <c r="C4" s="392"/>
      <c r="D4" s="392"/>
      <c r="E4" s="392"/>
      <c r="F4" s="392"/>
      <c r="G4" s="392"/>
      <c r="H4" s="392"/>
      <c r="I4" s="392"/>
      <c r="J4" s="76"/>
    </row>
    <row r="5" spans="1:20">
      <c r="B5" s="392" t="s">
        <v>248</v>
      </c>
      <c r="C5" s="392"/>
      <c r="D5" s="392"/>
      <c r="E5" s="392"/>
      <c r="F5" s="392"/>
      <c r="G5" s="392"/>
      <c r="H5" s="392"/>
      <c r="I5" s="392"/>
      <c r="J5" s="76"/>
      <c r="L5"/>
      <c r="M5"/>
      <c r="N5"/>
      <c r="O5"/>
      <c r="P5"/>
      <c r="Q5"/>
      <c r="R5"/>
      <c r="S5"/>
      <c r="T5"/>
    </row>
    <row r="6" spans="1:20">
      <c r="B6" s="390" t="s">
        <v>249</v>
      </c>
      <c r="C6" s="390"/>
      <c r="D6" s="390"/>
      <c r="E6" s="390"/>
      <c r="F6" s="390"/>
      <c r="G6" s="390"/>
      <c r="H6" s="390"/>
      <c r="I6" s="390"/>
      <c r="J6" s="76"/>
      <c r="L6" s="195"/>
    </row>
    <row r="7" spans="1:20">
      <c r="B7" s="391" t="s">
        <v>2</v>
      </c>
      <c r="C7" s="393"/>
      <c r="D7" s="393"/>
      <c r="E7" s="393"/>
      <c r="F7" s="393"/>
      <c r="G7" s="393"/>
      <c r="H7" s="393"/>
      <c r="I7" s="393"/>
      <c r="J7" s="76"/>
    </row>
    <row r="8" spans="1:20">
      <c r="B8" s="76"/>
      <c r="C8" s="76"/>
      <c r="D8" s="76"/>
      <c r="E8" s="76"/>
      <c r="F8" s="76"/>
      <c r="G8" s="76"/>
      <c r="H8" s="76"/>
      <c r="I8" s="156"/>
      <c r="J8" s="76"/>
    </row>
    <row r="9" spans="1:20">
      <c r="A9" s="76" t="s">
        <v>3</v>
      </c>
      <c r="B9" s="85"/>
      <c r="C9" s="85"/>
      <c r="D9" s="85"/>
      <c r="E9" s="76" t="s">
        <v>250</v>
      </c>
      <c r="F9" s="85"/>
      <c r="G9" s="85"/>
      <c r="H9" s="85"/>
      <c r="I9" s="156"/>
      <c r="J9" s="76" t="s">
        <v>3</v>
      </c>
    </row>
    <row r="10" spans="1:20">
      <c r="A10" s="76" t="s">
        <v>7</v>
      </c>
      <c r="B10" s="76"/>
      <c r="C10" s="76"/>
      <c r="D10" s="76"/>
      <c r="E10" s="108" t="s">
        <v>251</v>
      </c>
      <c r="F10" s="76"/>
      <c r="G10" s="157" t="s">
        <v>5</v>
      </c>
      <c r="H10" s="85"/>
      <c r="I10" s="158" t="s">
        <v>6</v>
      </c>
      <c r="J10" s="76" t="s">
        <v>7</v>
      </c>
    </row>
    <row r="11" spans="1:20">
      <c r="B11" s="76"/>
      <c r="C11" s="76"/>
      <c r="D11" s="76"/>
      <c r="E11" s="76"/>
      <c r="F11" s="76"/>
      <c r="G11" s="76"/>
      <c r="H11" s="76"/>
      <c r="I11" s="156"/>
      <c r="J11" s="76"/>
    </row>
    <row r="12" spans="1:20">
      <c r="A12" s="76">
        <v>1</v>
      </c>
      <c r="B12" s="159" t="s">
        <v>252</v>
      </c>
      <c r="I12" s="156"/>
      <c r="J12" s="76">
        <v>1</v>
      </c>
    </row>
    <row r="13" spans="1:20">
      <c r="A13" s="76">
        <v>2</v>
      </c>
      <c r="B13" s="154" t="s">
        <v>253</v>
      </c>
      <c r="E13" s="76" t="s">
        <v>254</v>
      </c>
      <c r="F13" s="79"/>
      <c r="G13" s="160">
        <v>5140552</v>
      </c>
      <c r="H13" s="85"/>
      <c r="I13" s="161"/>
      <c r="J13" s="76">
        <v>2</v>
      </c>
    </row>
    <row r="14" spans="1:20">
      <c r="A14" s="76">
        <v>3</v>
      </c>
      <c r="B14" s="154" t="s">
        <v>255</v>
      </c>
      <c r="E14" s="76" t="s">
        <v>256</v>
      </c>
      <c r="F14" s="79"/>
      <c r="G14" s="162">
        <v>0</v>
      </c>
      <c r="H14" s="85"/>
      <c r="I14" s="161"/>
      <c r="J14" s="76">
        <v>3</v>
      </c>
    </row>
    <row r="15" spans="1:20">
      <c r="A15" s="76">
        <v>4</v>
      </c>
      <c r="B15" s="154" t="s">
        <v>257</v>
      </c>
      <c r="E15" s="76" t="s">
        <v>258</v>
      </c>
      <c r="F15" s="79"/>
      <c r="G15" s="163">
        <v>0</v>
      </c>
      <c r="H15" s="85"/>
      <c r="I15" s="161"/>
      <c r="J15" s="76">
        <v>4</v>
      </c>
    </row>
    <row r="16" spans="1:20">
      <c r="A16" s="76">
        <v>5</v>
      </c>
      <c r="B16" s="154" t="s">
        <v>259</v>
      </c>
      <c r="E16" s="76" t="s">
        <v>260</v>
      </c>
      <c r="F16" s="79"/>
      <c r="G16" s="163">
        <v>0</v>
      </c>
      <c r="H16" s="85"/>
      <c r="I16" s="161"/>
      <c r="J16" s="76">
        <v>5</v>
      </c>
    </row>
    <row r="17" spans="1:10">
      <c r="A17" s="76">
        <v>6</v>
      </c>
      <c r="B17" s="154" t="s">
        <v>261</v>
      </c>
      <c r="E17" s="76" t="s">
        <v>262</v>
      </c>
      <c r="F17" s="79"/>
      <c r="G17" s="164">
        <v>-12166.400009999999</v>
      </c>
      <c r="H17" s="85"/>
      <c r="I17" s="161"/>
      <c r="J17" s="76">
        <v>6</v>
      </c>
    </row>
    <row r="18" spans="1:10">
      <c r="A18" s="76">
        <v>7</v>
      </c>
      <c r="B18" s="154" t="s">
        <v>263</v>
      </c>
      <c r="G18" s="165">
        <f>SUM(G13:G17)</f>
        <v>5128385.59999</v>
      </c>
      <c r="H18" s="166"/>
      <c r="I18" s="156" t="s">
        <v>264</v>
      </c>
      <c r="J18" s="76">
        <v>7</v>
      </c>
    </row>
    <row r="19" spans="1:10">
      <c r="A19" s="76">
        <v>8</v>
      </c>
      <c r="I19" s="156"/>
      <c r="J19" s="76">
        <v>8</v>
      </c>
    </row>
    <row r="20" spans="1:10">
      <c r="A20" s="76">
        <v>9</v>
      </c>
      <c r="B20" s="159" t="s">
        <v>265</v>
      </c>
      <c r="G20" s="167"/>
      <c r="H20" s="167"/>
      <c r="I20" s="156"/>
      <c r="J20" s="76">
        <v>9</v>
      </c>
    </row>
    <row r="21" spans="1:10">
      <c r="A21" s="76">
        <v>10</v>
      </c>
      <c r="B21" s="154" t="s">
        <v>266</v>
      </c>
      <c r="E21" s="76" t="s">
        <v>267</v>
      </c>
      <c r="F21" s="79"/>
      <c r="G21" s="160">
        <v>213846.54399999999</v>
      </c>
      <c r="H21" s="85"/>
      <c r="I21" s="168"/>
      <c r="J21" s="76">
        <v>10</v>
      </c>
    </row>
    <row r="22" spans="1:10">
      <c r="A22" s="76">
        <v>11</v>
      </c>
      <c r="B22" s="154" t="s">
        <v>268</v>
      </c>
      <c r="E22" s="76" t="s">
        <v>269</v>
      </c>
      <c r="F22" s="79"/>
      <c r="G22" s="162">
        <v>3709.4806400000002</v>
      </c>
      <c r="H22" s="85"/>
      <c r="I22" s="168"/>
      <c r="J22" s="76">
        <v>11</v>
      </c>
    </row>
    <row r="23" spans="1:10">
      <c r="A23" s="76">
        <v>12</v>
      </c>
      <c r="B23" s="154" t="s">
        <v>270</v>
      </c>
      <c r="E23" s="76" t="s">
        <v>271</v>
      </c>
      <c r="F23" s="79"/>
      <c r="G23" s="162">
        <v>1831.0913999999998</v>
      </c>
      <c r="H23" s="85"/>
      <c r="I23" s="168"/>
      <c r="J23" s="76">
        <v>12</v>
      </c>
    </row>
    <row r="24" spans="1:10">
      <c r="A24" s="76">
        <v>13</v>
      </c>
      <c r="B24" s="154" t="s">
        <v>272</v>
      </c>
      <c r="E24" s="76" t="s">
        <v>273</v>
      </c>
      <c r="F24" s="79"/>
      <c r="G24" s="162">
        <v>0</v>
      </c>
      <c r="H24" s="85"/>
      <c r="I24" s="168"/>
      <c r="J24" s="76">
        <v>13</v>
      </c>
    </row>
    <row r="25" spans="1:10">
      <c r="A25" s="76">
        <v>14</v>
      </c>
      <c r="B25" s="154" t="s">
        <v>274</v>
      </c>
      <c r="E25" s="76" t="s">
        <v>275</v>
      </c>
      <c r="F25" s="79"/>
      <c r="G25" s="164">
        <v>0</v>
      </c>
      <c r="H25" s="85"/>
      <c r="I25" s="168"/>
      <c r="J25" s="76">
        <v>14</v>
      </c>
    </row>
    <row r="26" spans="1:10">
      <c r="A26" s="76">
        <v>15</v>
      </c>
      <c r="B26" s="154" t="s">
        <v>276</v>
      </c>
      <c r="G26" s="169">
        <f>SUM(G21:G25)</f>
        <v>219387.11603999999</v>
      </c>
      <c r="H26" s="170"/>
      <c r="I26" s="156" t="s">
        <v>277</v>
      </c>
      <c r="J26" s="76">
        <v>15</v>
      </c>
    </row>
    <row r="27" spans="1:10">
      <c r="A27" s="76">
        <v>16</v>
      </c>
      <c r="I27" s="156"/>
      <c r="J27" s="76">
        <v>16</v>
      </c>
    </row>
    <row r="28" spans="1:10" ht="16.5" thickBot="1">
      <c r="A28" s="76">
        <v>17</v>
      </c>
      <c r="B28" s="159" t="s">
        <v>278</v>
      </c>
      <c r="G28" s="171">
        <v>4.2778982149943599E-2</v>
      </c>
      <c r="H28" s="172"/>
      <c r="I28" s="156" t="s">
        <v>279</v>
      </c>
      <c r="J28" s="76">
        <v>17</v>
      </c>
    </row>
    <row r="29" spans="1:10" ht="16.5" thickTop="1">
      <c r="A29" s="76">
        <v>18</v>
      </c>
      <c r="I29" s="156"/>
      <c r="J29" s="76">
        <v>18</v>
      </c>
    </row>
    <row r="30" spans="1:10">
      <c r="A30" s="76">
        <v>19</v>
      </c>
      <c r="B30" s="159" t="s">
        <v>280</v>
      </c>
      <c r="I30" s="156"/>
      <c r="J30" s="76">
        <v>19</v>
      </c>
    </row>
    <row r="31" spans="1:10">
      <c r="A31" s="76">
        <v>20</v>
      </c>
      <c r="B31" s="154" t="s">
        <v>281</v>
      </c>
      <c r="E31" s="76" t="s">
        <v>282</v>
      </c>
      <c r="F31" s="79"/>
      <c r="G31" s="160">
        <v>0</v>
      </c>
      <c r="H31" s="85"/>
      <c r="I31" s="168"/>
      <c r="J31" s="76">
        <v>20</v>
      </c>
    </row>
    <row r="32" spans="1:10">
      <c r="A32" s="76">
        <v>21</v>
      </c>
      <c r="B32" s="154" t="s">
        <v>283</v>
      </c>
      <c r="E32" s="76" t="s">
        <v>284</v>
      </c>
      <c r="F32" s="79"/>
      <c r="G32" s="173">
        <v>0</v>
      </c>
      <c r="H32" s="85"/>
      <c r="I32" s="168"/>
      <c r="J32" s="76">
        <v>21</v>
      </c>
    </row>
    <row r="33" spans="1:11" ht="16.5" thickBot="1">
      <c r="A33" s="76">
        <v>22</v>
      </c>
      <c r="B33" s="154" t="s">
        <v>285</v>
      </c>
      <c r="G33" s="171">
        <v>0</v>
      </c>
      <c r="H33" s="172"/>
      <c r="I33" s="156" t="s">
        <v>286</v>
      </c>
      <c r="J33" s="76">
        <v>22</v>
      </c>
    </row>
    <row r="34" spans="1:11" ht="16.5" thickTop="1">
      <c r="A34" s="76">
        <v>23</v>
      </c>
      <c r="I34" s="156"/>
      <c r="J34" s="76">
        <v>23</v>
      </c>
    </row>
    <row r="35" spans="1:11">
      <c r="A35" s="76">
        <v>24</v>
      </c>
      <c r="B35" s="159" t="s">
        <v>287</v>
      </c>
      <c r="I35" s="156"/>
      <c r="J35" s="76">
        <v>24</v>
      </c>
    </row>
    <row r="36" spans="1:11">
      <c r="A36" s="76">
        <v>25</v>
      </c>
      <c r="B36" s="154" t="s">
        <v>288</v>
      </c>
      <c r="E36" s="76" t="s">
        <v>289</v>
      </c>
      <c r="F36" s="79"/>
      <c r="G36" s="160">
        <v>7099080.8731300002</v>
      </c>
      <c r="H36" s="85"/>
      <c r="I36" s="168"/>
      <c r="J36" s="76">
        <v>25</v>
      </c>
      <c r="K36" s="174"/>
    </row>
    <row r="37" spans="1:11">
      <c r="A37" s="76">
        <v>26</v>
      </c>
      <c r="B37" s="154" t="s">
        <v>290</v>
      </c>
      <c r="E37" s="76" t="s">
        <v>282</v>
      </c>
      <c r="G37" s="175">
        <v>0</v>
      </c>
      <c r="H37" s="175"/>
      <c r="I37" s="156" t="s">
        <v>291</v>
      </c>
      <c r="J37" s="76">
        <v>26</v>
      </c>
    </row>
    <row r="38" spans="1:11">
      <c r="A38" s="76">
        <v>27</v>
      </c>
      <c r="B38" s="154" t="s">
        <v>292</v>
      </c>
      <c r="E38" s="76" t="s">
        <v>293</v>
      </c>
      <c r="G38" s="163">
        <v>0</v>
      </c>
      <c r="H38" s="85"/>
      <c r="I38" s="168"/>
      <c r="J38" s="76">
        <v>27</v>
      </c>
    </row>
    <row r="39" spans="1:11">
      <c r="A39" s="76">
        <v>28</v>
      </c>
      <c r="B39" s="154" t="s">
        <v>294</v>
      </c>
      <c r="E39" s="76" t="s">
        <v>295</v>
      </c>
      <c r="G39" s="163">
        <v>15874.048050000001</v>
      </c>
      <c r="H39" s="85"/>
      <c r="I39" s="168"/>
      <c r="J39" s="76">
        <v>28</v>
      </c>
    </row>
    <row r="40" spans="1:11" ht="16.5" thickBot="1">
      <c r="A40" s="76">
        <v>29</v>
      </c>
      <c r="B40" s="154" t="s">
        <v>296</v>
      </c>
      <c r="G40" s="176">
        <f>SUM(G36:G39)</f>
        <v>7114954.9211800005</v>
      </c>
      <c r="H40" s="177"/>
      <c r="I40" s="156" t="s">
        <v>297</v>
      </c>
      <c r="J40" s="76">
        <v>29</v>
      </c>
    </row>
    <row r="41" spans="1:11" ht="17.25" thickTop="1" thickBot="1">
      <c r="A41" s="178">
        <v>30</v>
      </c>
      <c r="B41" s="179"/>
      <c r="C41" s="179"/>
      <c r="D41" s="179"/>
      <c r="E41" s="179"/>
      <c r="F41" s="179"/>
      <c r="G41" s="179"/>
      <c r="H41" s="179"/>
      <c r="I41" s="180"/>
      <c r="J41" s="178">
        <v>30</v>
      </c>
    </row>
    <row r="42" spans="1:11">
      <c r="A42" s="76">
        <v>31</v>
      </c>
      <c r="I42" s="156"/>
      <c r="J42" s="76">
        <v>31</v>
      </c>
    </row>
    <row r="43" spans="1:11" ht="16.5" thickBot="1">
      <c r="A43" s="76">
        <v>32</v>
      </c>
      <c r="B43" s="159" t="s">
        <v>298</v>
      </c>
      <c r="G43" s="181">
        <v>0.10100000000000001</v>
      </c>
      <c r="H43" s="85"/>
      <c r="I43" s="76" t="s">
        <v>299</v>
      </c>
      <c r="J43" s="76">
        <v>32</v>
      </c>
    </row>
    <row r="44" spans="1:11" ht="16.5" thickTop="1">
      <c r="A44" s="76">
        <v>33</v>
      </c>
      <c r="C44" s="78" t="s">
        <v>300</v>
      </c>
      <c r="D44" s="78" t="s">
        <v>301</v>
      </c>
      <c r="E44" s="78" t="s">
        <v>302</v>
      </c>
      <c r="F44" s="78"/>
      <c r="G44" s="78" t="s">
        <v>303</v>
      </c>
      <c r="H44" s="78"/>
      <c r="I44" s="156"/>
      <c r="J44" s="76">
        <v>33</v>
      </c>
    </row>
    <row r="45" spans="1:11">
      <c r="A45" s="76">
        <v>34</v>
      </c>
      <c r="D45" s="76" t="s">
        <v>304</v>
      </c>
      <c r="E45" s="76" t="s">
        <v>305</v>
      </c>
      <c r="F45" s="76"/>
      <c r="G45" s="76" t="s">
        <v>306</v>
      </c>
      <c r="H45" s="76"/>
      <c r="I45" s="156"/>
      <c r="J45" s="76">
        <v>34</v>
      </c>
    </row>
    <row r="46" spans="1:11" ht="18.75">
      <c r="A46" s="76">
        <v>35</v>
      </c>
      <c r="B46" s="159" t="s">
        <v>307</v>
      </c>
      <c r="C46" s="108" t="s">
        <v>308</v>
      </c>
      <c r="D46" s="108" t="s">
        <v>309</v>
      </c>
      <c r="E46" s="108" t="s">
        <v>310</v>
      </c>
      <c r="F46" s="108"/>
      <c r="G46" s="108" t="s">
        <v>311</v>
      </c>
      <c r="H46" s="76"/>
      <c r="I46" s="156"/>
      <c r="J46" s="76">
        <v>35</v>
      </c>
    </row>
    <row r="47" spans="1:11">
      <c r="A47" s="76">
        <v>36</v>
      </c>
      <c r="I47" s="156"/>
      <c r="J47" s="76">
        <v>36</v>
      </c>
    </row>
    <row r="48" spans="1:11">
      <c r="A48" s="76">
        <v>37</v>
      </c>
      <c r="B48" s="154" t="s">
        <v>312</v>
      </c>
      <c r="C48" s="182">
        <v>5128385.59999</v>
      </c>
      <c r="D48" s="183">
        <v>0.41887143391319476</v>
      </c>
      <c r="E48" s="184">
        <v>4.2778982149943599E-2</v>
      </c>
      <c r="G48" s="185">
        <v>1.7918893594493838E-2</v>
      </c>
      <c r="H48" s="185"/>
      <c r="I48" s="156" t="s">
        <v>313</v>
      </c>
      <c r="J48" s="76">
        <v>37</v>
      </c>
    </row>
    <row r="49" spans="1:10">
      <c r="A49" s="76">
        <v>38</v>
      </c>
      <c r="B49" s="154" t="s">
        <v>314</v>
      </c>
      <c r="C49" s="186">
        <v>0</v>
      </c>
      <c r="D49" s="183">
        <v>0</v>
      </c>
      <c r="E49" s="184">
        <v>0</v>
      </c>
      <c r="G49" s="185">
        <v>0</v>
      </c>
      <c r="H49" s="185"/>
      <c r="I49" s="156" t="s">
        <v>315</v>
      </c>
      <c r="J49" s="76">
        <v>38</v>
      </c>
    </row>
    <row r="50" spans="1:10">
      <c r="A50" s="76">
        <v>39</v>
      </c>
      <c r="B50" s="154" t="s">
        <v>316</v>
      </c>
      <c r="C50" s="186">
        <v>7114954.9211800005</v>
      </c>
      <c r="D50" s="187">
        <v>0.58112856608680519</v>
      </c>
      <c r="E50" s="188">
        <v>0.10100000000000001</v>
      </c>
      <c r="G50" s="189">
        <v>5.869398517476733E-2</v>
      </c>
      <c r="H50" s="172"/>
      <c r="I50" s="156" t="s">
        <v>317</v>
      </c>
      <c r="J50" s="76">
        <v>39</v>
      </c>
    </row>
    <row r="51" spans="1:10" ht="16.5" thickBot="1">
      <c r="A51" s="76">
        <v>40</v>
      </c>
      <c r="B51" s="154" t="s">
        <v>318</v>
      </c>
      <c r="C51" s="190">
        <v>12243340.521170001</v>
      </c>
      <c r="D51" s="191">
        <v>1</v>
      </c>
      <c r="G51" s="171">
        <v>7.6612878769261164E-2</v>
      </c>
      <c r="H51" s="172"/>
      <c r="I51" s="156" t="s">
        <v>319</v>
      </c>
      <c r="J51" s="76">
        <v>40</v>
      </c>
    </row>
    <row r="52" spans="1:10" ht="16.5" thickTop="1">
      <c r="A52" s="76">
        <v>41</v>
      </c>
      <c r="I52" s="156"/>
      <c r="J52" s="76">
        <v>41</v>
      </c>
    </row>
    <row r="53" spans="1:10" ht="16.5" thickBot="1">
      <c r="A53" s="76">
        <v>42</v>
      </c>
      <c r="B53" s="159" t="s">
        <v>320</v>
      </c>
      <c r="G53" s="171">
        <v>5.869398517476733E-2</v>
      </c>
      <c r="H53" s="172"/>
      <c r="I53" s="156" t="s">
        <v>321</v>
      </c>
      <c r="J53" s="76">
        <v>42</v>
      </c>
    </row>
    <row r="54" spans="1:10" ht="17.25" thickTop="1" thickBot="1">
      <c r="A54" s="178">
        <v>43</v>
      </c>
      <c r="B54" s="179"/>
      <c r="C54" s="179"/>
      <c r="D54" s="179"/>
      <c r="E54" s="179"/>
      <c r="F54" s="179"/>
      <c r="G54" s="179"/>
      <c r="H54" s="179"/>
      <c r="I54" s="180"/>
      <c r="J54" s="178">
        <v>43</v>
      </c>
    </row>
    <row r="55" spans="1:10">
      <c r="A55" s="76">
        <v>44</v>
      </c>
      <c r="I55" s="156"/>
      <c r="J55" s="76">
        <v>44</v>
      </c>
    </row>
    <row r="56" spans="1:10" ht="16.5" thickBot="1">
      <c r="A56" s="76">
        <v>45</v>
      </c>
      <c r="B56" s="159" t="s">
        <v>322</v>
      </c>
      <c r="G56" s="181">
        <v>5.0000000000000001E-3</v>
      </c>
      <c r="I56" s="76" t="s">
        <v>299</v>
      </c>
      <c r="J56" s="76">
        <v>45</v>
      </c>
    </row>
    <row r="57" spans="1:10" ht="16.5" thickTop="1">
      <c r="A57" s="76">
        <v>46</v>
      </c>
      <c r="C57" s="78" t="s">
        <v>300</v>
      </c>
      <c r="D57" s="78" t="s">
        <v>301</v>
      </c>
      <c r="E57" s="78" t="s">
        <v>302</v>
      </c>
      <c r="F57" s="78"/>
      <c r="G57" s="78" t="s">
        <v>303</v>
      </c>
      <c r="I57" s="156"/>
      <c r="J57" s="76">
        <v>46</v>
      </c>
    </row>
    <row r="58" spans="1:10">
      <c r="A58" s="76">
        <v>47</v>
      </c>
      <c r="D58" s="76" t="s">
        <v>304</v>
      </c>
      <c r="E58" s="76" t="s">
        <v>305</v>
      </c>
      <c r="F58" s="76"/>
      <c r="G58" s="76" t="s">
        <v>306</v>
      </c>
      <c r="I58" s="156"/>
      <c r="J58" s="76">
        <v>47</v>
      </c>
    </row>
    <row r="59" spans="1:10" ht="18.75">
      <c r="A59" s="76">
        <v>48</v>
      </c>
      <c r="B59" s="159" t="s">
        <v>307</v>
      </c>
      <c r="C59" s="108" t="s">
        <v>308</v>
      </c>
      <c r="D59" s="108" t="s">
        <v>309</v>
      </c>
      <c r="E59" s="108" t="s">
        <v>310</v>
      </c>
      <c r="F59" s="108"/>
      <c r="G59" s="108" t="s">
        <v>311</v>
      </c>
      <c r="I59" s="156"/>
      <c r="J59" s="76">
        <v>48</v>
      </c>
    </row>
    <row r="60" spans="1:10">
      <c r="A60" s="76">
        <v>49</v>
      </c>
      <c r="I60" s="156"/>
      <c r="J60" s="76">
        <v>49</v>
      </c>
    </row>
    <row r="61" spans="1:10">
      <c r="A61" s="76">
        <v>50</v>
      </c>
      <c r="B61" s="154" t="s">
        <v>312</v>
      </c>
      <c r="C61" s="182">
        <v>5128385.59999</v>
      </c>
      <c r="D61" s="183">
        <v>0.41887143391319476</v>
      </c>
      <c r="E61" s="192">
        <v>0</v>
      </c>
      <c r="G61" s="185">
        <v>0</v>
      </c>
      <c r="I61" s="156" t="s">
        <v>323</v>
      </c>
      <c r="J61" s="76">
        <v>50</v>
      </c>
    </row>
    <row r="62" spans="1:10">
      <c r="A62" s="76">
        <v>51</v>
      </c>
      <c r="B62" s="154" t="s">
        <v>314</v>
      </c>
      <c r="C62" s="186">
        <v>0</v>
      </c>
      <c r="D62" s="183">
        <v>0</v>
      </c>
      <c r="E62" s="192">
        <v>0</v>
      </c>
      <c r="G62" s="185">
        <v>0</v>
      </c>
      <c r="I62" s="156" t="s">
        <v>323</v>
      </c>
      <c r="J62" s="76">
        <v>51</v>
      </c>
    </row>
    <row r="63" spans="1:10">
      <c r="A63" s="76">
        <v>52</v>
      </c>
      <c r="B63" s="154" t="s">
        <v>316</v>
      </c>
      <c r="C63" s="186">
        <v>7114954.9211800005</v>
      </c>
      <c r="D63" s="187">
        <v>0.58112856608680519</v>
      </c>
      <c r="E63" s="188">
        <v>5.0000000000000001E-3</v>
      </c>
      <c r="G63" s="189">
        <v>2.9056428304340262E-3</v>
      </c>
      <c r="I63" s="156" t="s">
        <v>324</v>
      </c>
      <c r="J63" s="76">
        <v>52</v>
      </c>
    </row>
    <row r="64" spans="1:10" ht="16.5" thickBot="1">
      <c r="A64" s="76">
        <v>53</v>
      </c>
      <c r="B64" s="154" t="s">
        <v>318</v>
      </c>
      <c r="C64" s="190">
        <v>12243340.521170001</v>
      </c>
      <c r="D64" s="191">
        <v>1</v>
      </c>
      <c r="G64" s="171">
        <v>2.9056428304340262E-3</v>
      </c>
      <c r="I64" s="156" t="s">
        <v>325</v>
      </c>
      <c r="J64" s="76">
        <v>53</v>
      </c>
    </row>
    <row r="65" spans="1:10" ht="16.5" thickTop="1">
      <c r="A65" s="76">
        <v>54</v>
      </c>
      <c r="I65" s="156"/>
      <c r="J65" s="76">
        <v>54</v>
      </c>
    </row>
    <row r="66" spans="1:10" ht="16.5" thickBot="1">
      <c r="A66" s="76">
        <v>55</v>
      </c>
      <c r="B66" s="159" t="s">
        <v>326</v>
      </c>
      <c r="G66" s="191">
        <v>2.9056428304340262E-3</v>
      </c>
      <c r="I66" s="156" t="s">
        <v>327</v>
      </c>
      <c r="J66" s="76">
        <v>55</v>
      </c>
    </row>
    <row r="67" spans="1:10" ht="16.5" thickTop="1">
      <c r="B67" s="159"/>
      <c r="G67" s="193"/>
      <c r="I67" s="156"/>
      <c r="J67" s="76"/>
    </row>
    <row r="68" spans="1:10" ht="18.75">
      <c r="A68" s="194">
        <v>1</v>
      </c>
      <c r="B68" s="154" t="s">
        <v>328</v>
      </c>
      <c r="G68" s="193"/>
      <c r="I68" s="156"/>
      <c r="J68" s="76"/>
    </row>
    <row r="69" spans="1:10">
      <c r="B69" s="159"/>
      <c r="G69" s="193"/>
      <c r="I69" s="156"/>
      <c r="J69" s="76"/>
    </row>
    <row r="70" spans="1:10">
      <c r="B70" s="159"/>
      <c r="G70" s="193"/>
      <c r="I70" s="156"/>
      <c r="J70" s="76"/>
    </row>
    <row r="71" spans="1:10">
      <c r="B71" s="392" t="s">
        <v>125</v>
      </c>
      <c r="C71" s="392"/>
      <c r="D71" s="392"/>
      <c r="E71" s="392"/>
      <c r="F71" s="392"/>
      <c r="G71" s="392"/>
      <c r="H71" s="392"/>
      <c r="I71" s="392"/>
      <c r="J71" s="76"/>
    </row>
    <row r="72" spans="1:10">
      <c r="B72" s="392" t="s">
        <v>247</v>
      </c>
      <c r="C72" s="392"/>
      <c r="D72" s="392"/>
      <c r="E72" s="392"/>
      <c r="F72" s="392"/>
      <c r="G72" s="392"/>
      <c r="H72" s="392"/>
      <c r="I72" s="392"/>
      <c r="J72" s="76"/>
    </row>
    <row r="73" spans="1:10">
      <c r="B73" s="392" t="s">
        <v>248</v>
      </c>
      <c r="C73" s="392"/>
      <c r="D73" s="392"/>
      <c r="E73" s="392"/>
      <c r="F73" s="392"/>
      <c r="G73" s="392"/>
      <c r="H73" s="392"/>
      <c r="I73" s="392"/>
      <c r="J73" s="76"/>
    </row>
    <row r="74" spans="1:10">
      <c r="B74" s="390" t="s">
        <v>249</v>
      </c>
      <c r="C74" s="390"/>
      <c r="D74" s="390"/>
      <c r="E74" s="390"/>
      <c r="F74" s="390"/>
      <c r="G74" s="390"/>
      <c r="H74" s="390"/>
      <c r="I74" s="390"/>
      <c r="J74" s="76"/>
    </row>
    <row r="75" spans="1:10" s="195" customFormat="1">
      <c r="A75" s="76"/>
      <c r="B75" s="391" t="s">
        <v>2</v>
      </c>
      <c r="C75" s="393"/>
      <c r="D75" s="393"/>
      <c r="E75" s="393"/>
      <c r="F75" s="393"/>
      <c r="G75" s="393"/>
      <c r="H75" s="393"/>
      <c r="I75" s="393"/>
      <c r="J75" s="76"/>
    </row>
    <row r="76" spans="1:10" s="195" customFormat="1">
      <c r="A76" s="76"/>
      <c r="B76" s="76"/>
      <c r="C76" s="76"/>
      <c r="D76" s="76"/>
      <c r="E76" s="76"/>
      <c r="F76" s="76"/>
      <c r="G76" s="76"/>
      <c r="H76" s="76"/>
      <c r="I76" s="156"/>
      <c r="J76" s="76"/>
    </row>
    <row r="77" spans="1:10" s="195" customFormat="1">
      <c r="A77" s="76" t="s">
        <v>3</v>
      </c>
      <c r="B77" s="85"/>
      <c r="C77" s="85"/>
      <c r="D77" s="85"/>
      <c r="E77" s="76" t="s">
        <v>250</v>
      </c>
      <c r="F77" s="85"/>
      <c r="G77" s="85"/>
      <c r="H77" s="85"/>
      <c r="I77" s="156"/>
      <c r="J77" s="76" t="s">
        <v>3</v>
      </c>
    </row>
    <row r="78" spans="1:10">
      <c r="A78" s="76" t="s">
        <v>7</v>
      </c>
      <c r="B78" s="76"/>
      <c r="C78" s="76"/>
      <c r="D78" s="76"/>
      <c r="E78" s="108" t="s">
        <v>251</v>
      </c>
      <c r="F78" s="76"/>
      <c r="G78" s="157" t="s">
        <v>5</v>
      </c>
      <c r="H78" s="85"/>
      <c r="I78" s="158" t="s">
        <v>6</v>
      </c>
      <c r="J78" s="76" t="s">
        <v>7</v>
      </c>
    </row>
    <row r="79" spans="1:10">
      <c r="I79" s="156"/>
      <c r="J79" s="76"/>
    </row>
    <row r="80" spans="1:10" ht="19.5" thickBot="1">
      <c r="A80" s="76">
        <v>1</v>
      </c>
      <c r="B80" s="159" t="s">
        <v>329</v>
      </c>
      <c r="G80" s="181">
        <v>0</v>
      </c>
      <c r="H80" s="85"/>
      <c r="I80" s="196"/>
      <c r="J80" s="76">
        <v>1</v>
      </c>
    </row>
    <row r="81" spans="1:10" ht="16.5" thickTop="1">
      <c r="A81" s="76">
        <v>2</v>
      </c>
      <c r="C81" s="78" t="s">
        <v>300</v>
      </c>
      <c r="D81" s="78" t="s">
        <v>301</v>
      </c>
      <c r="E81" s="78" t="s">
        <v>302</v>
      </c>
      <c r="F81" s="78"/>
      <c r="G81" s="78" t="s">
        <v>303</v>
      </c>
      <c r="H81" s="78"/>
      <c r="I81" s="156"/>
      <c r="J81" s="76">
        <v>2</v>
      </c>
    </row>
    <row r="82" spans="1:10">
      <c r="A82" s="76">
        <v>3</v>
      </c>
      <c r="D82" s="76" t="s">
        <v>304</v>
      </c>
      <c r="E82" s="76" t="s">
        <v>305</v>
      </c>
      <c r="F82" s="76"/>
      <c r="G82" s="76" t="s">
        <v>306</v>
      </c>
      <c r="H82" s="76"/>
      <c r="I82" s="156"/>
      <c r="J82" s="76">
        <v>3</v>
      </c>
    </row>
    <row r="83" spans="1:10" ht="18.75">
      <c r="A83" s="76">
        <v>4</v>
      </c>
      <c r="B83" s="159" t="s">
        <v>330</v>
      </c>
      <c r="C83" s="108" t="s">
        <v>331</v>
      </c>
      <c r="D83" s="108" t="s">
        <v>309</v>
      </c>
      <c r="E83" s="108" t="s">
        <v>310</v>
      </c>
      <c r="F83" s="108"/>
      <c r="G83" s="108" t="s">
        <v>311</v>
      </c>
      <c r="H83" s="76"/>
      <c r="I83" s="156"/>
      <c r="J83" s="76">
        <v>4</v>
      </c>
    </row>
    <row r="84" spans="1:10">
      <c r="A84" s="76">
        <v>5</v>
      </c>
      <c r="I84" s="156"/>
      <c r="J84" s="76">
        <v>5</v>
      </c>
    </row>
    <row r="85" spans="1:10">
      <c r="A85" s="76">
        <v>6</v>
      </c>
      <c r="B85" s="154" t="s">
        <v>312</v>
      </c>
      <c r="C85" s="182">
        <v>5128385.59999</v>
      </c>
      <c r="D85" s="183">
        <v>0.41887143391319476</v>
      </c>
      <c r="E85" s="184">
        <v>4.2778982149943599E-2</v>
      </c>
      <c r="G85" s="185">
        <v>1.7918893594493838E-2</v>
      </c>
      <c r="H85" s="185"/>
      <c r="I85" s="156" t="s">
        <v>332</v>
      </c>
      <c r="J85" s="76">
        <v>6</v>
      </c>
    </row>
    <row r="86" spans="1:10">
      <c r="A86" s="76">
        <v>7</v>
      </c>
      <c r="B86" s="154" t="s">
        <v>314</v>
      </c>
      <c r="C86" s="186">
        <v>0</v>
      </c>
      <c r="D86" s="183">
        <v>0</v>
      </c>
      <c r="E86" s="184">
        <v>0</v>
      </c>
      <c r="G86" s="185">
        <v>0</v>
      </c>
      <c r="H86" s="185"/>
      <c r="I86" s="156" t="s">
        <v>333</v>
      </c>
      <c r="J86" s="76">
        <v>7</v>
      </c>
    </row>
    <row r="87" spans="1:10">
      <c r="A87" s="76">
        <v>8</v>
      </c>
      <c r="B87" s="154" t="s">
        <v>316</v>
      </c>
      <c r="C87" s="186">
        <v>7114954.9211800005</v>
      </c>
      <c r="D87" s="187">
        <v>0.58112856608680519</v>
      </c>
      <c r="E87" s="188">
        <v>0</v>
      </c>
      <c r="G87" s="189">
        <v>0</v>
      </c>
      <c r="H87" s="172"/>
      <c r="I87" s="156" t="s">
        <v>334</v>
      </c>
      <c r="J87" s="76">
        <v>8</v>
      </c>
    </row>
    <row r="88" spans="1:10" ht="16.5" thickBot="1">
      <c r="A88" s="76">
        <v>9</v>
      </c>
      <c r="B88" s="154" t="s">
        <v>318</v>
      </c>
      <c r="C88" s="190">
        <v>12243340.521170001</v>
      </c>
      <c r="D88" s="191">
        <v>1</v>
      </c>
      <c r="G88" s="171">
        <v>1.7918893594493838E-2</v>
      </c>
      <c r="H88" s="172"/>
      <c r="I88" s="156" t="s">
        <v>335</v>
      </c>
      <c r="J88" s="76">
        <v>9</v>
      </c>
    </row>
    <row r="89" spans="1:10" ht="16.5" thickTop="1">
      <c r="A89" s="76">
        <v>10</v>
      </c>
      <c r="I89" s="156"/>
      <c r="J89" s="76">
        <v>10</v>
      </c>
    </row>
    <row r="90" spans="1:10" ht="16.5" thickBot="1">
      <c r="A90" s="76">
        <v>11</v>
      </c>
      <c r="B90" s="159" t="s">
        <v>336</v>
      </c>
      <c r="G90" s="171">
        <v>0</v>
      </c>
      <c r="H90" s="172"/>
      <c r="I90" s="156" t="s">
        <v>337</v>
      </c>
      <c r="J90" s="76">
        <v>11</v>
      </c>
    </row>
    <row r="91" spans="1:10" ht="17.25" thickTop="1" thickBot="1">
      <c r="A91" s="178">
        <v>12</v>
      </c>
      <c r="B91" s="197"/>
      <c r="C91" s="179"/>
      <c r="D91" s="179"/>
      <c r="E91" s="179"/>
      <c r="F91" s="179"/>
      <c r="G91" s="198"/>
      <c r="H91" s="198"/>
      <c r="I91" s="180"/>
      <c r="J91" s="178">
        <v>12</v>
      </c>
    </row>
    <row r="92" spans="1:10">
      <c r="A92" s="76">
        <v>13</v>
      </c>
      <c r="I92" s="156"/>
      <c r="J92" s="76">
        <v>13</v>
      </c>
    </row>
    <row r="93" spans="1:10" ht="16.5" thickBot="1">
      <c r="A93" s="76">
        <v>14</v>
      </c>
      <c r="B93" s="159" t="s">
        <v>322</v>
      </c>
      <c r="G93" s="181">
        <v>0</v>
      </c>
      <c r="I93" s="156" t="s">
        <v>338</v>
      </c>
      <c r="J93" s="76">
        <v>14</v>
      </c>
    </row>
    <row r="94" spans="1:10" ht="16.5" thickTop="1">
      <c r="A94" s="76">
        <v>15</v>
      </c>
      <c r="C94" s="78" t="s">
        <v>300</v>
      </c>
      <c r="D94" s="78" t="s">
        <v>301</v>
      </c>
      <c r="E94" s="78" t="s">
        <v>302</v>
      </c>
      <c r="F94" s="78"/>
      <c r="G94" s="78" t="s">
        <v>303</v>
      </c>
      <c r="I94" s="156"/>
      <c r="J94" s="76">
        <v>15</v>
      </c>
    </row>
    <row r="95" spans="1:10">
      <c r="A95" s="76">
        <v>16</v>
      </c>
      <c r="D95" s="76" t="s">
        <v>304</v>
      </c>
      <c r="E95" s="76" t="s">
        <v>305</v>
      </c>
      <c r="F95" s="76"/>
      <c r="G95" s="76" t="s">
        <v>306</v>
      </c>
      <c r="I95" s="156"/>
      <c r="J95" s="76">
        <v>16</v>
      </c>
    </row>
    <row r="96" spans="1:10" ht="18.75">
      <c r="A96" s="76">
        <v>17</v>
      </c>
      <c r="B96" s="159" t="s">
        <v>307</v>
      </c>
      <c r="C96" s="108" t="s">
        <v>331</v>
      </c>
      <c r="D96" s="108" t="s">
        <v>309</v>
      </c>
      <c r="E96" s="108" t="s">
        <v>310</v>
      </c>
      <c r="F96" s="108"/>
      <c r="G96" s="108" t="s">
        <v>311</v>
      </c>
      <c r="I96" s="156"/>
      <c r="J96" s="76">
        <v>17</v>
      </c>
    </row>
    <row r="97" spans="1:10">
      <c r="A97" s="76">
        <v>18</v>
      </c>
      <c r="I97" s="156"/>
      <c r="J97" s="76">
        <v>18</v>
      </c>
    </row>
    <row r="98" spans="1:10">
      <c r="A98" s="76">
        <v>19</v>
      </c>
      <c r="B98" s="154" t="s">
        <v>312</v>
      </c>
      <c r="C98" s="182">
        <v>5128385.59999</v>
      </c>
      <c r="D98" s="183">
        <v>0.41887143391319476</v>
      </c>
      <c r="E98" s="192">
        <v>0</v>
      </c>
      <c r="G98" s="185">
        <v>0</v>
      </c>
      <c r="I98" s="156" t="s">
        <v>323</v>
      </c>
      <c r="J98" s="76">
        <v>19</v>
      </c>
    </row>
    <row r="99" spans="1:10">
      <c r="A99" s="76">
        <v>20</v>
      </c>
      <c r="B99" s="154" t="s">
        <v>314</v>
      </c>
      <c r="C99" s="186">
        <v>0</v>
      </c>
      <c r="D99" s="183">
        <v>0</v>
      </c>
      <c r="E99" s="192">
        <v>0</v>
      </c>
      <c r="G99" s="185">
        <v>0</v>
      </c>
      <c r="I99" s="156" t="s">
        <v>323</v>
      </c>
      <c r="J99" s="76">
        <v>20</v>
      </c>
    </row>
    <row r="100" spans="1:10">
      <c r="A100" s="76">
        <v>21</v>
      </c>
      <c r="B100" s="154" t="s">
        <v>316</v>
      </c>
      <c r="C100" s="186">
        <v>7114954.9211800005</v>
      </c>
      <c r="D100" s="187">
        <v>0.58112856608680519</v>
      </c>
      <c r="E100" s="188">
        <v>0</v>
      </c>
      <c r="G100" s="189">
        <v>0</v>
      </c>
      <c r="I100" s="156" t="s">
        <v>339</v>
      </c>
      <c r="J100" s="76">
        <v>21</v>
      </c>
    </row>
    <row r="101" spans="1:10" ht="16.5" thickBot="1">
      <c r="A101" s="76">
        <v>22</v>
      </c>
      <c r="B101" s="154" t="s">
        <v>318</v>
      </c>
      <c r="C101" s="190">
        <v>12243340.521170001</v>
      </c>
      <c r="D101" s="191">
        <v>1</v>
      </c>
      <c r="G101" s="171">
        <v>0</v>
      </c>
      <c r="I101" s="156" t="s">
        <v>93</v>
      </c>
      <c r="J101" s="76">
        <v>22</v>
      </c>
    </row>
    <row r="102" spans="1:10" ht="16.5" thickTop="1">
      <c r="A102" s="76">
        <v>23</v>
      </c>
      <c r="I102" s="156"/>
      <c r="J102" s="76">
        <v>23</v>
      </c>
    </row>
    <row r="103" spans="1:10" ht="16.5" thickBot="1">
      <c r="A103" s="76">
        <v>24</v>
      </c>
      <c r="B103" s="159" t="s">
        <v>326</v>
      </c>
      <c r="G103" s="191">
        <v>0</v>
      </c>
      <c r="I103" s="156" t="s">
        <v>340</v>
      </c>
      <c r="J103" s="76">
        <v>24</v>
      </c>
    </row>
    <row r="104" spans="1:10" ht="16.5" thickTop="1">
      <c r="B104" s="159"/>
      <c r="G104" s="193"/>
      <c r="I104" s="156"/>
      <c r="J104" s="76"/>
    </row>
    <row r="105" spans="1:10" ht="18.75">
      <c r="A105" s="194">
        <v>1</v>
      </c>
      <c r="B105" s="154" t="s">
        <v>341</v>
      </c>
      <c r="G105" s="193"/>
      <c r="I105" s="156"/>
      <c r="J105" s="76"/>
    </row>
    <row r="106" spans="1:10" ht="18.75">
      <c r="A106" s="194">
        <v>2</v>
      </c>
      <c r="B106" s="154" t="s">
        <v>328</v>
      </c>
      <c r="G106" s="199"/>
      <c r="H106" s="199"/>
      <c r="I106"/>
      <c r="J106" s="76" t="s">
        <v>15</v>
      </c>
    </row>
    <row r="107" spans="1:10" ht="18.75">
      <c r="A107" s="200"/>
      <c r="B107" s="195"/>
      <c r="G107" s="199"/>
      <c r="H107" s="199"/>
      <c r="I107"/>
      <c r="J107" s="76"/>
    </row>
    <row r="108" spans="1:10" ht="18.75">
      <c r="A108" s="194"/>
      <c r="G108" s="199"/>
      <c r="H108" s="199"/>
      <c r="I108" s="201"/>
      <c r="J108" s="76"/>
    </row>
    <row r="109" spans="1:10">
      <c r="B109" s="392" t="s">
        <v>125</v>
      </c>
      <c r="C109" s="392"/>
      <c r="D109" s="392"/>
      <c r="E109" s="392"/>
      <c r="F109" s="392"/>
      <c r="G109" s="392"/>
      <c r="H109" s="392"/>
      <c r="I109" s="392"/>
      <c r="J109" s="76"/>
    </row>
    <row r="110" spans="1:10">
      <c r="B110" s="392" t="s">
        <v>247</v>
      </c>
      <c r="C110" s="392"/>
      <c r="D110" s="392"/>
      <c r="E110" s="392"/>
      <c r="F110" s="392"/>
      <c r="G110" s="392"/>
      <c r="H110" s="392"/>
      <c r="I110" s="392"/>
      <c r="J110" s="76"/>
    </row>
    <row r="111" spans="1:10">
      <c r="B111" s="392" t="s">
        <v>248</v>
      </c>
      <c r="C111" s="392"/>
      <c r="D111" s="392"/>
      <c r="E111" s="392"/>
      <c r="F111" s="392"/>
      <c r="G111" s="392"/>
      <c r="H111" s="392"/>
      <c r="I111" s="392"/>
      <c r="J111" s="76"/>
    </row>
    <row r="112" spans="1:10">
      <c r="B112" s="390" t="s">
        <v>249</v>
      </c>
      <c r="C112" s="390"/>
      <c r="D112" s="390"/>
      <c r="E112" s="390"/>
      <c r="F112" s="390"/>
      <c r="G112" s="390"/>
      <c r="H112" s="390"/>
      <c r="I112" s="390"/>
      <c r="J112" s="76"/>
    </row>
    <row r="113" spans="1:12">
      <c r="B113" s="391" t="s">
        <v>2</v>
      </c>
      <c r="C113" s="393"/>
      <c r="D113" s="393"/>
      <c r="E113" s="393"/>
      <c r="F113" s="393"/>
      <c r="G113" s="393"/>
      <c r="H113" s="393"/>
      <c r="I113" s="393"/>
      <c r="J113" s="76"/>
    </row>
    <row r="114" spans="1:12">
      <c r="B114" s="76"/>
      <c r="C114" s="76"/>
      <c r="D114" s="76"/>
      <c r="E114" s="76"/>
      <c r="F114" s="76"/>
      <c r="G114" s="76"/>
      <c r="H114" s="76"/>
      <c r="I114" s="156"/>
      <c r="J114" s="76"/>
    </row>
    <row r="115" spans="1:12">
      <c r="A115" s="76" t="s">
        <v>3</v>
      </c>
      <c r="B115" s="85"/>
      <c r="C115" s="85"/>
      <c r="D115" s="85"/>
      <c r="E115" s="85"/>
      <c r="F115" s="85"/>
      <c r="G115" s="85"/>
      <c r="H115" s="85"/>
      <c r="I115" s="156"/>
      <c r="J115" s="76" t="s">
        <v>3</v>
      </c>
    </row>
    <row r="116" spans="1:12">
      <c r="A116" s="76" t="s">
        <v>7</v>
      </c>
      <c r="B116" s="76"/>
      <c r="C116" s="76"/>
      <c r="D116" s="76"/>
      <c r="E116" s="76"/>
      <c r="F116" s="76"/>
      <c r="G116" s="108" t="s">
        <v>5</v>
      </c>
      <c r="H116" s="85"/>
      <c r="I116" s="158" t="s">
        <v>6</v>
      </c>
      <c r="J116" s="76" t="s">
        <v>7</v>
      </c>
    </row>
    <row r="117" spans="1:12">
      <c r="G117" s="76"/>
      <c r="H117" s="76"/>
      <c r="I117" s="156"/>
      <c r="J117" s="76"/>
    </row>
    <row r="118" spans="1:12" ht="18.75">
      <c r="A118" s="76">
        <v>1</v>
      </c>
      <c r="B118" s="159" t="s">
        <v>342</v>
      </c>
      <c r="E118" s="85"/>
      <c r="F118" s="85"/>
      <c r="G118" s="202"/>
      <c r="H118" s="202"/>
      <c r="I118" s="156"/>
      <c r="J118" s="76">
        <v>1</v>
      </c>
    </row>
    <row r="119" spans="1:12">
      <c r="A119" s="76">
        <v>2</v>
      </c>
      <c r="B119" s="203"/>
      <c r="E119" s="85"/>
      <c r="F119" s="85"/>
      <c r="G119" s="202"/>
      <c r="H119" s="202"/>
      <c r="I119" s="156"/>
      <c r="J119" s="76">
        <v>2</v>
      </c>
    </row>
    <row r="120" spans="1:12">
      <c r="A120" s="76">
        <v>3</v>
      </c>
      <c r="B120" s="159" t="s">
        <v>343</v>
      </c>
      <c r="E120" s="85"/>
      <c r="F120" s="85"/>
      <c r="G120" s="202"/>
      <c r="H120" s="202"/>
      <c r="I120" s="156"/>
      <c r="J120" s="76">
        <v>3</v>
      </c>
    </row>
    <row r="121" spans="1:12">
      <c r="A121" s="76">
        <v>4</v>
      </c>
      <c r="B121" s="85"/>
      <c r="C121" s="85"/>
      <c r="D121" s="85"/>
      <c r="E121" s="85"/>
      <c r="F121" s="85"/>
      <c r="G121" s="202"/>
      <c r="H121" s="202"/>
      <c r="I121" s="156"/>
      <c r="J121" s="76">
        <v>4</v>
      </c>
    </row>
    <row r="122" spans="1:12">
      <c r="A122" s="76">
        <v>5</v>
      </c>
      <c r="B122" s="204" t="s">
        <v>344</v>
      </c>
      <c r="C122" s="85"/>
      <c r="D122" s="85"/>
      <c r="E122" s="85"/>
      <c r="F122" s="85"/>
      <c r="G122" s="202"/>
      <c r="H122" s="202"/>
      <c r="I122" s="205"/>
      <c r="J122" s="76">
        <v>5</v>
      </c>
    </row>
    <row r="123" spans="1:12">
      <c r="A123" s="76">
        <v>6</v>
      </c>
      <c r="B123" s="154" t="s">
        <v>345</v>
      </c>
      <c r="D123" s="85"/>
      <c r="E123" s="85"/>
      <c r="F123" s="85"/>
      <c r="G123" s="206">
        <v>5.869398517476733E-2</v>
      </c>
      <c r="H123" s="85"/>
      <c r="I123" s="156" t="s">
        <v>346</v>
      </c>
      <c r="J123" s="76">
        <v>6</v>
      </c>
      <c r="K123" s="76"/>
    </row>
    <row r="124" spans="1:12">
      <c r="A124" s="76">
        <v>7</v>
      </c>
      <c r="B124" s="154" t="s">
        <v>347</v>
      </c>
      <c r="D124" s="85"/>
      <c r="E124" s="85"/>
      <c r="F124" s="85"/>
      <c r="G124" s="207">
        <v>3603.1832990933194</v>
      </c>
      <c r="H124" s="85"/>
      <c r="I124" s="156" t="s">
        <v>348</v>
      </c>
      <c r="J124" s="76">
        <v>7</v>
      </c>
      <c r="K124" s="76"/>
    </row>
    <row r="125" spans="1:12">
      <c r="A125" s="76">
        <v>8</v>
      </c>
      <c r="B125" s="154" t="s">
        <v>349</v>
      </c>
      <c r="D125" s="85"/>
      <c r="E125" s="85"/>
      <c r="F125" s="85"/>
      <c r="G125" s="208">
        <v>7238.3762124400027</v>
      </c>
      <c r="H125" s="85"/>
      <c r="I125" s="196" t="s">
        <v>350</v>
      </c>
      <c r="J125" s="76">
        <v>8</v>
      </c>
      <c r="K125" s="85"/>
    </row>
    <row r="126" spans="1:12">
      <c r="A126" s="76">
        <v>9</v>
      </c>
      <c r="B126" s="154" t="s">
        <v>351</v>
      </c>
      <c r="D126" s="85"/>
      <c r="E126" s="209"/>
      <c r="F126" s="85"/>
      <c r="G126" s="110">
        <v>4330162.2067869259</v>
      </c>
      <c r="H126" s="21" t="s">
        <v>18</v>
      </c>
      <c r="I126" s="156" t="s">
        <v>352</v>
      </c>
      <c r="J126" s="76">
        <v>9</v>
      </c>
    </row>
    <row r="127" spans="1:12">
      <c r="A127" s="76">
        <v>10</v>
      </c>
      <c r="B127" s="154" t="s">
        <v>353</v>
      </c>
      <c r="D127" s="210"/>
      <c r="E127" s="85"/>
      <c r="F127" s="85"/>
      <c r="G127" s="211" t="s">
        <v>354</v>
      </c>
      <c r="H127" s="85"/>
      <c r="I127" s="156" t="s">
        <v>355</v>
      </c>
      <c r="J127" s="76">
        <v>10</v>
      </c>
      <c r="L127" s="212"/>
    </row>
    <row r="128" spans="1:12">
      <c r="A128" s="76">
        <v>11</v>
      </c>
      <c r="G128" s="76"/>
      <c r="H128" s="76"/>
      <c r="I128"/>
      <c r="J128" s="76">
        <v>11</v>
      </c>
    </row>
    <row r="129" spans="1:12">
      <c r="A129" s="76">
        <v>12</v>
      </c>
      <c r="B129" s="154" t="s">
        <v>356</v>
      </c>
      <c r="D129" s="85"/>
      <c r="E129" s="85"/>
      <c r="F129" s="85"/>
      <c r="G129" s="213">
        <f>(((G123)+(G125/G126))*G127-(G124/G126))/(1-G127)</f>
        <v>1.4993245376164827E-2</v>
      </c>
      <c r="H129" s="21"/>
      <c r="I129" s="156" t="s">
        <v>357</v>
      </c>
      <c r="J129" s="76">
        <v>12</v>
      </c>
      <c r="L129" s="214"/>
    </row>
    <row r="130" spans="1:12">
      <c r="A130" s="76">
        <v>13</v>
      </c>
      <c r="B130" s="215" t="s">
        <v>358</v>
      </c>
      <c r="G130" s="76"/>
      <c r="H130" s="76"/>
      <c r="I130"/>
      <c r="J130" s="76">
        <v>13</v>
      </c>
    </row>
    <row r="131" spans="1:12">
      <c r="A131" s="76">
        <v>14</v>
      </c>
      <c r="G131" s="76"/>
      <c r="H131" s="76"/>
      <c r="I131"/>
      <c r="J131" s="76">
        <v>14</v>
      </c>
    </row>
    <row r="132" spans="1:12">
      <c r="A132" s="76">
        <v>15</v>
      </c>
      <c r="B132" s="159" t="s">
        <v>359</v>
      </c>
      <c r="C132" s="85"/>
      <c r="D132" s="85"/>
      <c r="E132" s="85"/>
      <c r="F132" s="85"/>
      <c r="G132" s="216"/>
      <c r="H132" s="216"/>
      <c r="I132" s="217"/>
      <c r="J132" s="76">
        <v>15</v>
      </c>
      <c r="K132" s="218"/>
    </row>
    <row r="133" spans="1:12">
      <c r="A133" s="76">
        <v>16</v>
      </c>
      <c r="B133" s="77"/>
      <c r="C133" s="85"/>
      <c r="D133" s="85"/>
      <c r="E133" s="85"/>
      <c r="F133" s="85"/>
      <c r="G133" s="216"/>
      <c r="H133" s="216"/>
      <c r="I133" s="219"/>
      <c r="J133" s="76">
        <v>16</v>
      </c>
      <c r="K133" s="85"/>
    </row>
    <row r="134" spans="1:12">
      <c r="A134" s="76">
        <v>17</v>
      </c>
      <c r="B134" s="204" t="s">
        <v>344</v>
      </c>
      <c r="C134" s="85"/>
      <c r="D134" s="85"/>
      <c r="E134" s="85"/>
      <c r="F134" s="85"/>
      <c r="G134" s="216"/>
      <c r="H134" s="216"/>
      <c r="I134" s="219"/>
      <c r="J134" s="76">
        <v>17</v>
      </c>
      <c r="K134" s="85"/>
    </row>
    <row r="135" spans="1:12">
      <c r="A135" s="76">
        <v>18</v>
      </c>
      <c r="B135" s="154" t="s">
        <v>345</v>
      </c>
      <c r="D135" s="85"/>
      <c r="E135" s="85"/>
      <c r="F135" s="85"/>
      <c r="G135" s="183">
        <v>5.869398517476733E-2</v>
      </c>
      <c r="H135" s="183"/>
      <c r="I135" s="156" t="s">
        <v>360</v>
      </c>
      <c r="J135" s="76">
        <v>18</v>
      </c>
      <c r="K135" s="76"/>
    </row>
    <row r="136" spans="1:12">
      <c r="A136" s="76">
        <v>19</v>
      </c>
      <c r="B136" s="154" t="s">
        <v>361</v>
      </c>
      <c r="D136" s="85"/>
      <c r="E136" s="85"/>
      <c r="F136" s="85"/>
      <c r="G136" s="220">
        <v>7238.3762124400027</v>
      </c>
      <c r="H136" s="220"/>
      <c r="I136" s="156" t="s">
        <v>362</v>
      </c>
      <c r="J136" s="76">
        <v>19</v>
      </c>
      <c r="K136" s="76"/>
    </row>
    <row r="137" spans="1:12">
      <c r="A137" s="76">
        <v>20</v>
      </c>
      <c r="B137" s="154" t="s">
        <v>363</v>
      </c>
      <c r="D137" s="85"/>
      <c r="E137" s="85"/>
      <c r="F137" s="85"/>
      <c r="G137" s="221">
        <f>G126</f>
        <v>4330162.2067869259</v>
      </c>
      <c r="H137" s="21" t="s">
        <v>18</v>
      </c>
      <c r="I137" s="156" t="s">
        <v>364</v>
      </c>
      <c r="J137" s="76">
        <v>20</v>
      </c>
      <c r="K137" s="76"/>
    </row>
    <row r="138" spans="1:12">
      <c r="A138" s="76">
        <v>21</v>
      </c>
      <c r="B138" s="154" t="s">
        <v>365</v>
      </c>
      <c r="D138" s="85"/>
      <c r="E138" s="85"/>
      <c r="F138" s="85"/>
      <c r="G138" s="222">
        <f>G129</f>
        <v>1.4993245376164827E-2</v>
      </c>
      <c r="H138" s="21"/>
      <c r="I138" s="156" t="s">
        <v>366</v>
      </c>
      <c r="J138" s="76">
        <v>21</v>
      </c>
    </row>
    <row r="139" spans="1:12">
      <c r="A139" s="76">
        <v>22</v>
      </c>
      <c r="B139" s="154" t="s">
        <v>367</v>
      </c>
      <c r="D139" s="85"/>
      <c r="E139" s="85"/>
      <c r="F139" s="85"/>
      <c r="G139" s="211" t="s">
        <v>368</v>
      </c>
      <c r="H139" s="85"/>
      <c r="I139" s="156" t="s">
        <v>369</v>
      </c>
      <c r="J139" s="76">
        <v>22</v>
      </c>
    </row>
    <row r="140" spans="1:12">
      <c r="A140" s="76">
        <v>23</v>
      </c>
      <c r="B140" s="155"/>
      <c r="D140" s="85"/>
      <c r="E140" s="85"/>
      <c r="F140" s="85"/>
      <c r="G140" s="223"/>
      <c r="H140" s="223"/>
      <c r="I140" s="219"/>
      <c r="J140" s="76">
        <v>23</v>
      </c>
    </row>
    <row r="141" spans="1:12">
      <c r="A141" s="76">
        <v>24</v>
      </c>
      <c r="B141" s="154" t="s">
        <v>370</v>
      </c>
      <c r="C141" s="76"/>
      <c r="D141" s="76"/>
      <c r="E141" s="85"/>
      <c r="F141" s="85"/>
      <c r="G141" s="224">
        <f>((G135)+(G136/G137)+G129)*G139/(1-G139)</f>
        <v>7.3077250921811023E-3</v>
      </c>
      <c r="H141" s="21"/>
      <c r="I141" s="156" t="s">
        <v>371</v>
      </c>
      <c r="J141" s="76">
        <v>24</v>
      </c>
    </row>
    <row r="142" spans="1:12">
      <c r="A142" s="76">
        <v>25</v>
      </c>
      <c r="B142" s="215" t="s">
        <v>372</v>
      </c>
      <c r="G142" s="76"/>
      <c r="H142" s="76"/>
      <c r="I142" s="156"/>
      <c r="J142" s="76">
        <v>25</v>
      </c>
      <c r="K142" s="76"/>
    </row>
    <row r="143" spans="1:12">
      <c r="A143" s="76">
        <v>26</v>
      </c>
      <c r="G143" s="76"/>
      <c r="H143" s="76"/>
      <c r="I143" s="156"/>
      <c r="J143" s="76">
        <v>26</v>
      </c>
      <c r="K143" s="76"/>
    </row>
    <row r="144" spans="1:12">
      <c r="A144" s="76">
        <v>27</v>
      </c>
      <c r="B144" s="159" t="s">
        <v>373</v>
      </c>
      <c r="G144" s="213">
        <f>G129+G141</f>
        <v>2.2300970468345928E-2</v>
      </c>
      <c r="H144" s="21"/>
      <c r="I144" s="156" t="s">
        <v>374</v>
      </c>
      <c r="J144" s="76">
        <v>27</v>
      </c>
      <c r="K144" s="76"/>
    </row>
    <row r="145" spans="1:12">
      <c r="A145" s="76">
        <v>28</v>
      </c>
      <c r="G145" s="76"/>
      <c r="H145" s="76"/>
      <c r="I145" s="156"/>
      <c r="J145" s="76">
        <v>28</v>
      </c>
      <c r="K145" s="76"/>
    </row>
    <row r="146" spans="1:12">
      <c r="A146" s="76">
        <v>29</v>
      </c>
      <c r="B146" s="159" t="s">
        <v>375</v>
      </c>
      <c r="G146" s="225">
        <f>G51</f>
        <v>7.6612878769261164E-2</v>
      </c>
      <c r="H146" s="85"/>
      <c r="I146" s="156" t="s">
        <v>376</v>
      </c>
      <c r="J146" s="76">
        <v>29</v>
      </c>
      <c r="K146" s="76"/>
    </row>
    <row r="147" spans="1:12">
      <c r="A147" s="76">
        <v>30</v>
      </c>
      <c r="G147" s="183"/>
      <c r="H147" s="183"/>
      <c r="I147" s="156"/>
      <c r="J147" s="76">
        <v>30</v>
      </c>
      <c r="K147" s="76"/>
    </row>
    <row r="148" spans="1:12" ht="19.5" thickBot="1">
      <c r="A148" s="76">
        <v>31</v>
      </c>
      <c r="B148" s="159" t="s">
        <v>377</v>
      </c>
      <c r="G148" s="226">
        <f>G144+G146</f>
        <v>9.8913849237607099E-2</v>
      </c>
      <c r="H148" s="21"/>
      <c r="I148" s="156" t="s">
        <v>378</v>
      </c>
      <c r="J148" s="76">
        <v>31</v>
      </c>
      <c r="K148" s="227"/>
      <c r="L148" s="214"/>
    </row>
    <row r="149" spans="1:12" ht="17.25" thickTop="1" thickBot="1">
      <c r="A149" s="178">
        <v>32</v>
      </c>
      <c r="B149" s="179"/>
      <c r="C149" s="179"/>
      <c r="D149" s="179"/>
      <c r="E149" s="179"/>
      <c r="F149" s="179"/>
      <c r="G149" s="178"/>
      <c r="H149" s="178"/>
      <c r="I149" s="180"/>
      <c r="J149" s="178">
        <v>32</v>
      </c>
    </row>
    <row r="150" spans="1:12">
      <c r="A150" s="76">
        <v>33</v>
      </c>
      <c r="G150" s="76"/>
      <c r="H150" s="76"/>
      <c r="I150" s="156"/>
      <c r="J150" s="76">
        <v>33</v>
      </c>
    </row>
    <row r="151" spans="1:12" ht="18.75">
      <c r="A151" s="76">
        <v>34</v>
      </c>
      <c r="B151" s="159" t="s">
        <v>379</v>
      </c>
      <c r="E151" s="85"/>
      <c r="F151" s="85"/>
      <c r="G151" s="202"/>
      <c r="H151" s="202"/>
      <c r="I151" s="156"/>
      <c r="J151" s="76">
        <v>34</v>
      </c>
    </row>
    <row r="152" spans="1:12">
      <c r="A152" s="76">
        <v>35</v>
      </c>
      <c r="B152" s="203"/>
      <c r="E152" s="85"/>
      <c r="F152" s="85"/>
      <c r="G152" s="202"/>
      <c r="H152" s="202"/>
      <c r="I152" s="156"/>
      <c r="J152" s="76">
        <v>35</v>
      </c>
      <c r="L152" s="228"/>
    </row>
    <row r="153" spans="1:12">
      <c r="A153" s="76">
        <v>36</v>
      </c>
      <c r="B153" s="159" t="s">
        <v>343</v>
      </c>
      <c r="E153" s="85"/>
      <c r="F153" s="85"/>
      <c r="G153" s="202"/>
      <c r="H153" s="202"/>
      <c r="I153" s="156"/>
      <c r="J153" s="76">
        <v>36</v>
      </c>
    </row>
    <row r="154" spans="1:12">
      <c r="A154" s="76">
        <v>37</v>
      </c>
      <c r="B154" s="85"/>
      <c r="C154" s="85"/>
      <c r="D154" s="85"/>
      <c r="E154" s="85"/>
      <c r="F154" s="85"/>
      <c r="G154" s="202"/>
      <c r="H154" s="202"/>
      <c r="I154" s="156"/>
      <c r="J154" s="76">
        <v>37</v>
      </c>
    </row>
    <row r="155" spans="1:12">
      <c r="A155" s="76">
        <v>38</v>
      </c>
      <c r="B155" s="204" t="s">
        <v>344</v>
      </c>
      <c r="C155" s="85"/>
      <c r="D155" s="85"/>
      <c r="E155" s="85"/>
      <c r="F155" s="85"/>
      <c r="G155" s="202"/>
      <c r="H155" s="202"/>
      <c r="I155" s="205"/>
      <c r="J155" s="76">
        <v>38</v>
      </c>
    </row>
    <row r="156" spans="1:12">
      <c r="A156" s="76">
        <v>39</v>
      </c>
      <c r="B156" s="154" t="s">
        <v>380</v>
      </c>
      <c r="D156" s="85"/>
      <c r="E156" s="85"/>
      <c r="F156" s="85"/>
      <c r="G156" s="206">
        <f>G66</f>
        <v>2.9056428304340262E-3</v>
      </c>
      <c r="H156" s="85"/>
      <c r="I156" s="156" t="s">
        <v>381</v>
      </c>
      <c r="J156" s="76">
        <v>39</v>
      </c>
      <c r="K156" s="76"/>
    </row>
    <row r="157" spans="1:12">
      <c r="A157" s="76">
        <v>40</v>
      </c>
      <c r="B157" s="154" t="s">
        <v>347</v>
      </c>
      <c r="D157" s="85"/>
      <c r="E157" s="85"/>
      <c r="F157" s="85"/>
      <c r="G157" s="229">
        <v>0</v>
      </c>
      <c r="H157" s="85"/>
      <c r="I157" s="156" t="s">
        <v>323</v>
      </c>
      <c r="J157" s="76">
        <v>40</v>
      </c>
      <c r="K157" s="76"/>
    </row>
    <row r="158" spans="1:12">
      <c r="A158" s="76">
        <v>41</v>
      </c>
      <c r="B158" s="154" t="s">
        <v>349</v>
      </c>
      <c r="D158" s="85"/>
      <c r="E158" s="85"/>
      <c r="F158" s="85"/>
      <c r="G158" s="229">
        <v>0</v>
      </c>
      <c r="H158" s="85"/>
      <c r="I158" s="156" t="s">
        <v>323</v>
      </c>
      <c r="J158" s="76">
        <v>41</v>
      </c>
      <c r="K158" s="85"/>
    </row>
    <row r="159" spans="1:12">
      <c r="A159" s="76">
        <v>42</v>
      </c>
      <c r="B159" s="154" t="s">
        <v>351</v>
      </c>
      <c r="D159" s="85"/>
      <c r="E159" s="209"/>
      <c r="F159" s="85"/>
      <c r="G159" s="110">
        <v>4330162.2067869259</v>
      </c>
      <c r="H159" s="21" t="s">
        <v>18</v>
      </c>
      <c r="I159" s="156" t="str">
        <f>I126</f>
        <v>Pg3.3; BK-1 TO5 C3-FERC Audit; Line 27</v>
      </c>
      <c r="J159" s="76">
        <v>42</v>
      </c>
    </row>
    <row r="160" spans="1:12">
      <c r="A160" s="76">
        <v>43</v>
      </c>
      <c r="B160" s="154" t="s">
        <v>353</v>
      </c>
      <c r="D160" s="210"/>
      <c r="E160" s="85"/>
      <c r="F160" s="85"/>
      <c r="G160" s="211" t="s">
        <v>354</v>
      </c>
      <c r="H160" s="85"/>
      <c r="I160" s="156" t="s">
        <v>355</v>
      </c>
      <c r="J160" s="76">
        <v>43</v>
      </c>
      <c r="L160" s="212"/>
    </row>
    <row r="161" spans="1:12">
      <c r="A161" s="76">
        <v>44</v>
      </c>
      <c r="G161" s="76"/>
      <c r="H161" s="76"/>
      <c r="J161" s="76">
        <v>44</v>
      </c>
    </row>
    <row r="162" spans="1:12">
      <c r="A162" s="76">
        <v>45</v>
      </c>
      <c r="B162" s="154" t="s">
        <v>356</v>
      </c>
      <c r="D162" s="85"/>
      <c r="E162" s="85"/>
      <c r="F162" s="85"/>
      <c r="G162" s="213">
        <f>(((G156)+(G158/G159))*G160-(G157/G159))/(1-G160)</f>
        <v>7.7238606884955118E-4</v>
      </c>
      <c r="H162" s="213"/>
      <c r="I162" s="156" t="s">
        <v>357</v>
      </c>
      <c r="J162" s="76">
        <v>45</v>
      </c>
      <c r="L162" s="214"/>
    </row>
    <row r="163" spans="1:12">
      <c r="A163" s="76">
        <v>46</v>
      </c>
      <c r="B163" s="215" t="s">
        <v>358</v>
      </c>
      <c r="G163" s="76"/>
      <c r="H163" s="76"/>
      <c r="J163" s="76">
        <v>46</v>
      </c>
    </row>
    <row r="164" spans="1:12">
      <c r="A164" s="76">
        <v>47</v>
      </c>
      <c r="G164" s="76"/>
      <c r="H164" s="76"/>
      <c r="J164" s="76">
        <v>47</v>
      </c>
    </row>
    <row r="165" spans="1:12">
      <c r="A165" s="76">
        <v>48</v>
      </c>
      <c r="B165" s="159" t="s">
        <v>359</v>
      </c>
      <c r="C165" s="85"/>
      <c r="D165" s="85"/>
      <c r="E165" s="85"/>
      <c r="F165" s="85"/>
      <c r="G165" s="216"/>
      <c r="H165" s="216"/>
      <c r="I165" s="217"/>
      <c r="J165" s="76">
        <v>48</v>
      </c>
      <c r="K165" s="218"/>
    </row>
    <row r="166" spans="1:12">
      <c r="A166" s="76">
        <v>49</v>
      </c>
      <c r="B166" s="77"/>
      <c r="C166" s="85"/>
      <c r="D166" s="85"/>
      <c r="E166" s="85"/>
      <c r="F166" s="85"/>
      <c r="G166" s="216"/>
      <c r="H166" s="216"/>
      <c r="I166" s="219"/>
      <c r="J166" s="76">
        <v>49</v>
      </c>
      <c r="K166" s="85"/>
    </row>
    <row r="167" spans="1:12">
      <c r="A167" s="76">
        <v>50</v>
      </c>
      <c r="B167" s="204" t="s">
        <v>344</v>
      </c>
      <c r="C167" s="85"/>
      <c r="D167" s="85"/>
      <c r="E167" s="85"/>
      <c r="F167" s="85"/>
      <c r="G167" s="216"/>
      <c r="H167" s="216"/>
      <c r="I167" s="219"/>
      <c r="J167" s="76">
        <v>50</v>
      </c>
      <c r="K167" s="85"/>
    </row>
    <row r="168" spans="1:12">
      <c r="A168" s="76">
        <v>51</v>
      </c>
      <c r="B168" s="154" t="s">
        <v>380</v>
      </c>
      <c r="D168" s="85"/>
      <c r="E168" s="85"/>
      <c r="F168" s="85"/>
      <c r="G168" s="183">
        <f>G156</f>
        <v>2.9056428304340262E-3</v>
      </c>
      <c r="H168" s="183"/>
      <c r="I168" s="156" t="s">
        <v>382</v>
      </c>
      <c r="J168" s="76">
        <v>51</v>
      </c>
      <c r="K168" s="76"/>
    </row>
    <row r="169" spans="1:12">
      <c r="A169" s="76">
        <v>52</v>
      </c>
      <c r="B169" s="154" t="s">
        <v>361</v>
      </c>
      <c r="D169" s="85"/>
      <c r="E169" s="85"/>
      <c r="F169" s="85"/>
      <c r="G169" s="220">
        <f>G158</f>
        <v>0</v>
      </c>
      <c r="H169" s="220"/>
      <c r="I169" s="156" t="s">
        <v>383</v>
      </c>
      <c r="J169" s="76">
        <v>52</v>
      </c>
      <c r="K169" s="76"/>
    </row>
    <row r="170" spans="1:12">
      <c r="A170" s="76">
        <v>53</v>
      </c>
      <c r="B170" s="154" t="s">
        <v>363</v>
      </c>
      <c r="D170" s="85"/>
      <c r="E170" s="85"/>
      <c r="F170" s="85"/>
      <c r="G170" s="221">
        <f>G159</f>
        <v>4330162.2067869259</v>
      </c>
      <c r="H170" s="21" t="s">
        <v>18</v>
      </c>
      <c r="I170" s="156" t="s">
        <v>384</v>
      </c>
      <c r="J170" s="76">
        <v>53</v>
      </c>
      <c r="K170" s="76"/>
    </row>
    <row r="171" spans="1:12">
      <c r="A171" s="76">
        <v>54</v>
      </c>
      <c r="B171" s="154" t="s">
        <v>365</v>
      </c>
      <c r="D171" s="85"/>
      <c r="E171" s="85"/>
      <c r="F171" s="85"/>
      <c r="G171" s="222">
        <f>G162</f>
        <v>7.7238606884955118E-4</v>
      </c>
      <c r="H171" s="222"/>
      <c r="I171" s="156" t="s">
        <v>385</v>
      </c>
      <c r="J171" s="76">
        <v>54</v>
      </c>
    </row>
    <row r="172" spans="1:12">
      <c r="A172" s="76">
        <v>55</v>
      </c>
      <c r="B172" s="154" t="s">
        <v>367</v>
      </c>
      <c r="D172" s="85"/>
      <c r="E172" s="85"/>
      <c r="F172" s="85"/>
      <c r="G172" s="211" t="s">
        <v>368</v>
      </c>
      <c r="H172" s="85"/>
      <c r="I172" s="156" t="s">
        <v>369</v>
      </c>
      <c r="J172" s="76">
        <v>55</v>
      </c>
    </row>
    <row r="173" spans="1:12">
      <c r="A173" s="76">
        <v>56</v>
      </c>
      <c r="B173" s="155"/>
      <c r="D173" s="85"/>
      <c r="E173" s="85"/>
      <c r="F173" s="85"/>
      <c r="G173" s="223"/>
      <c r="H173" s="223"/>
      <c r="I173" s="219"/>
      <c r="J173" s="76">
        <v>56</v>
      </c>
      <c r="K173" s="231"/>
    </row>
    <row r="174" spans="1:12">
      <c r="A174" s="76">
        <v>57</v>
      </c>
      <c r="B174" s="154" t="s">
        <v>370</v>
      </c>
      <c r="C174" s="76"/>
      <c r="D174" s="76"/>
      <c r="E174" s="85"/>
      <c r="F174" s="85"/>
      <c r="G174" s="224">
        <f>((G168)+(G169/G170)+G162)*G172/(1-G172)</f>
        <v>3.5666712889059705E-4</v>
      </c>
      <c r="H174" s="232"/>
      <c r="I174" s="156" t="s">
        <v>371</v>
      </c>
      <c r="J174" s="76">
        <v>57</v>
      </c>
    </row>
    <row r="175" spans="1:12">
      <c r="A175" s="76">
        <v>58</v>
      </c>
      <c r="B175" s="215" t="s">
        <v>372</v>
      </c>
      <c r="G175" s="76"/>
      <c r="H175" s="76"/>
      <c r="I175" s="156"/>
      <c r="J175" s="76">
        <v>58</v>
      </c>
      <c r="K175" s="76"/>
    </row>
    <row r="176" spans="1:12">
      <c r="A176" s="76">
        <v>59</v>
      </c>
      <c r="G176" s="76"/>
      <c r="H176" s="76"/>
      <c r="I176" s="156"/>
      <c r="J176" s="76">
        <v>59</v>
      </c>
      <c r="K176" s="76"/>
    </row>
    <row r="177" spans="1:12">
      <c r="A177" s="76">
        <v>60</v>
      </c>
      <c r="B177" s="159" t="s">
        <v>373</v>
      </c>
      <c r="G177" s="213">
        <f>G162+G174</f>
        <v>1.1290531977401481E-3</v>
      </c>
      <c r="H177" s="213"/>
      <c r="I177" s="156" t="s">
        <v>386</v>
      </c>
      <c r="J177" s="76">
        <v>60</v>
      </c>
      <c r="K177" s="76"/>
    </row>
    <row r="178" spans="1:12">
      <c r="A178" s="76">
        <v>61</v>
      </c>
      <c r="G178" s="76"/>
      <c r="H178" s="76"/>
      <c r="I178" s="156"/>
      <c r="J178" s="76">
        <v>61</v>
      </c>
      <c r="K178" s="76"/>
    </row>
    <row r="179" spans="1:12">
      <c r="A179" s="76">
        <v>62</v>
      </c>
      <c r="B179" s="159" t="s">
        <v>387</v>
      </c>
      <c r="G179" s="302">
        <f>G64</f>
        <v>2.9056428304340262E-3</v>
      </c>
      <c r="H179" s="85"/>
      <c r="I179" s="156" t="s">
        <v>388</v>
      </c>
      <c r="J179" s="76">
        <v>62</v>
      </c>
      <c r="K179" s="76"/>
    </row>
    <row r="180" spans="1:12">
      <c r="A180" s="76">
        <v>63</v>
      </c>
      <c r="G180" s="183"/>
      <c r="H180" s="183"/>
      <c r="I180" s="156"/>
      <c r="J180" s="76">
        <v>63</v>
      </c>
      <c r="K180" s="76"/>
    </row>
    <row r="181" spans="1:12" ht="19.5" thickBot="1">
      <c r="A181" s="76">
        <v>64</v>
      </c>
      <c r="B181" s="159" t="s">
        <v>389</v>
      </c>
      <c r="G181" s="226">
        <f>G177+G179</f>
        <v>4.0346960281741739E-3</v>
      </c>
      <c r="H181" s="232"/>
      <c r="I181" s="156" t="s">
        <v>390</v>
      </c>
      <c r="J181" s="76">
        <v>64</v>
      </c>
      <c r="K181" s="227"/>
      <c r="L181" s="214"/>
    </row>
    <row r="182" spans="1:12" ht="16.5" thickTop="1">
      <c r="B182" s="159"/>
      <c r="G182" s="233"/>
      <c r="H182" s="233"/>
      <c r="I182" s="156"/>
      <c r="J182" s="76"/>
      <c r="K182" s="227"/>
      <c r="L182" s="214"/>
    </row>
    <row r="183" spans="1:12">
      <c r="B183" s="159"/>
      <c r="G183" s="233"/>
      <c r="H183" s="233"/>
      <c r="I183" s="156"/>
      <c r="J183" s="76"/>
      <c r="K183" s="227"/>
      <c r="L183" s="214"/>
    </row>
    <row r="184" spans="1:12">
      <c r="A184" s="21" t="s">
        <v>18</v>
      </c>
      <c r="B184" s="20" t="str">
        <f>'[1]Pg7 Rev Stmt AL'!B47</f>
        <v>Items in BOLD have changed to correct the over-allocation of "Duplicate Charges (Company Energy Use)" Credit accounted for in FERC account 929.</v>
      </c>
      <c r="G184" s="233"/>
      <c r="H184" s="233"/>
      <c r="I184" s="156"/>
      <c r="J184" s="76"/>
      <c r="K184" s="227"/>
      <c r="L184" s="214"/>
    </row>
    <row r="185" spans="1:12">
      <c r="B185" s="159"/>
      <c r="G185" s="233"/>
      <c r="H185" s="233"/>
      <c r="I185" s="156"/>
      <c r="J185" s="76"/>
      <c r="K185" s="227"/>
      <c r="L185" s="214"/>
    </row>
    <row r="186" spans="1:12">
      <c r="A186" s="234"/>
      <c r="B186" s="155"/>
      <c r="C186" s="201"/>
      <c r="D186" s="201"/>
      <c r="E186" s="201"/>
      <c r="F186" s="201"/>
      <c r="G186" s="235"/>
      <c r="H186" s="235"/>
      <c r="I186" s="236"/>
      <c r="J186" s="76"/>
    </row>
    <row r="187" spans="1:12">
      <c r="B187" s="392" t="s">
        <v>125</v>
      </c>
      <c r="C187" s="392"/>
      <c r="D187" s="392"/>
      <c r="E187" s="392"/>
      <c r="F187" s="392"/>
      <c r="G187" s="392"/>
      <c r="H187" s="392"/>
      <c r="I187" s="392"/>
      <c r="J187" s="76"/>
    </row>
    <row r="188" spans="1:12">
      <c r="B188" s="392" t="s">
        <v>247</v>
      </c>
      <c r="C188" s="392"/>
      <c r="D188" s="392"/>
      <c r="E188" s="392"/>
      <c r="F188" s="392"/>
      <c r="G188" s="392"/>
      <c r="H188" s="392"/>
      <c r="I188" s="392"/>
      <c r="J188" s="76"/>
    </row>
    <row r="189" spans="1:12">
      <c r="B189" s="392" t="s">
        <v>248</v>
      </c>
      <c r="C189" s="392"/>
      <c r="D189" s="392"/>
      <c r="E189" s="392"/>
      <c r="F189" s="392"/>
      <c r="G189" s="392"/>
      <c r="H189" s="392"/>
      <c r="I189" s="392"/>
      <c r="J189" s="76"/>
    </row>
    <row r="190" spans="1:12">
      <c r="B190" s="390" t="s">
        <v>249</v>
      </c>
      <c r="C190" s="390"/>
      <c r="D190" s="390"/>
      <c r="E190" s="390"/>
      <c r="F190" s="390"/>
      <c r="G190" s="390"/>
      <c r="H190" s="390"/>
      <c r="I190" s="390"/>
      <c r="J190" s="76"/>
    </row>
    <row r="191" spans="1:12">
      <c r="B191" s="391" t="s">
        <v>2</v>
      </c>
      <c r="C191" s="391"/>
      <c r="D191" s="391"/>
      <c r="E191" s="391"/>
      <c r="F191" s="391"/>
      <c r="G191" s="391"/>
      <c r="H191" s="391"/>
      <c r="I191" s="391"/>
      <c r="J191" s="76"/>
    </row>
    <row r="192" spans="1:12">
      <c r="B192" s="76"/>
      <c r="C192" s="76"/>
      <c r="D192" s="76"/>
      <c r="E192" s="76"/>
      <c r="F192" s="76"/>
      <c r="G192" s="85"/>
      <c r="H192" s="85"/>
      <c r="I192" s="156"/>
      <c r="J192" s="76"/>
    </row>
    <row r="193" spans="1:12">
      <c r="A193" s="76" t="s">
        <v>3</v>
      </c>
      <c r="B193" s="85"/>
      <c r="C193" s="85"/>
      <c r="D193" s="85"/>
      <c r="E193" s="85"/>
      <c r="F193" s="85"/>
      <c r="G193" s="85"/>
      <c r="H193" s="85"/>
      <c r="I193" s="156"/>
      <c r="J193" s="76" t="s">
        <v>3</v>
      </c>
    </row>
    <row r="194" spans="1:12">
      <c r="A194" s="76" t="s">
        <v>7</v>
      </c>
      <c r="B194" s="76"/>
      <c r="C194" s="76"/>
      <c r="D194" s="76"/>
      <c r="E194" s="76"/>
      <c r="F194" s="76"/>
      <c r="G194" s="108" t="s">
        <v>5</v>
      </c>
      <c r="H194" s="85"/>
      <c r="I194" s="158" t="s">
        <v>6</v>
      </c>
      <c r="J194" s="76" t="s">
        <v>7</v>
      </c>
    </row>
    <row r="195" spans="1:12">
      <c r="G195" s="76"/>
      <c r="H195" s="76"/>
      <c r="I195" s="156"/>
      <c r="J195" s="76"/>
    </row>
    <row r="196" spans="1:12" ht="18.75">
      <c r="A196" s="76">
        <v>1</v>
      </c>
      <c r="B196" s="159" t="s">
        <v>391</v>
      </c>
      <c r="E196" s="85"/>
      <c r="F196" s="85"/>
      <c r="G196" s="202"/>
      <c r="H196" s="202"/>
      <c r="I196" s="156"/>
      <c r="J196" s="76">
        <v>1</v>
      </c>
    </row>
    <row r="197" spans="1:12">
      <c r="A197" s="76">
        <v>2</v>
      </c>
      <c r="B197" s="203"/>
      <c r="E197" s="85"/>
      <c r="F197" s="85"/>
      <c r="G197" s="202"/>
      <c r="H197" s="202"/>
      <c r="I197" s="156"/>
      <c r="J197" s="76">
        <v>2</v>
      </c>
      <c r="K197"/>
      <c r="L197"/>
    </row>
    <row r="198" spans="1:12">
      <c r="A198" s="76">
        <v>3</v>
      </c>
      <c r="B198" s="159" t="s">
        <v>343</v>
      </c>
      <c r="E198" s="85"/>
      <c r="F198" s="85"/>
      <c r="G198" s="202"/>
      <c r="H198" s="202"/>
      <c r="I198" s="156"/>
      <c r="J198" s="76">
        <v>3</v>
      </c>
      <c r="K198"/>
      <c r="L198"/>
    </row>
    <row r="199" spans="1:12">
      <c r="A199" s="76">
        <v>4</v>
      </c>
      <c r="B199" s="85"/>
      <c r="C199" s="85"/>
      <c r="D199" s="85"/>
      <c r="E199" s="85"/>
      <c r="F199" s="85"/>
      <c r="G199" s="202"/>
      <c r="H199" s="202"/>
      <c r="I199" s="156"/>
      <c r="J199" s="76">
        <v>4</v>
      </c>
      <c r="K199"/>
      <c r="L199"/>
    </row>
    <row r="200" spans="1:12">
      <c r="A200" s="76">
        <v>5</v>
      </c>
      <c r="B200" s="204" t="s">
        <v>344</v>
      </c>
      <c r="C200" s="85"/>
      <c r="D200" s="85"/>
      <c r="E200" s="85"/>
      <c r="F200" s="85"/>
      <c r="G200" s="202"/>
      <c r="H200" s="202"/>
      <c r="I200" s="205"/>
      <c r="J200" s="76">
        <v>5</v>
      </c>
      <c r="K200"/>
      <c r="L200"/>
    </row>
    <row r="201" spans="1:12">
      <c r="A201" s="76">
        <v>6</v>
      </c>
      <c r="B201" s="154" t="s">
        <v>345</v>
      </c>
      <c r="D201" s="85"/>
      <c r="E201" s="85"/>
      <c r="F201" s="85"/>
      <c r="G201" s="206">
        <f>G90</f>
        <v>0</v>
      </c>
      <c r="H201" s="85"/>
      <c r="I201" s="156" t="s">
        <v>392</v>
      </c>
      <c r="J201" s="76">
        <v>6</v>
      </c>
      <c r="K201"/>
      <c r="L201"/>
    </row>
    <row r="202" spans="1:12">
      <c r="A202" s="76">
        <v>7</v>
      </c>
      <c r="B202" s="154" t="s">
        <v>347</v>
      </c>
      <c r="D202" s="85"/>
      <c r="E202" s="85"/>
      <c r="F202" s="85"/>
      <c r="G202" s="229">
        <v>0</v>
      </c>
      <c r="H202" s="85"/>
      <c r="I202" s="156" t="s">
        <v>393</v>
      </c>
      <c r="J202" s="76">
        <v>7</v>
      </c>
      <c r="K202"/>
      <c r="L202"/>
    </row>
    <row r="203" spans="1:12">
      <c r="A203" s="76">
        <v>8</v>
      </c>
      <c r="B203" s="154" t="s">
        <v>349</v>
      </c>
      <c r="D203" s="85"/>
      <c r="E203" s="85"/>
      <c r="F203" s="85"/>
      <c r="G203" s="208">
        <v>0</v>
      </c>
      <c r="H203" s="85"/>
      <c r="I203" s="196"/>
      <c r="J203" s="76">
        <v>8</v>
      </c>
      <c r="K203"/>
      <c r="L203"/>
    </row>
    <row r="204" spans="1:12">
      <c r="A204" s="76">
        <v>9</v>
      </c>
      <c r="B204" s="154" t="s">
        <v>394</v>
      </c>
      <c r="D204" s="85"/>
      <c r="E204" s="85"/>
      <c r="F204" s="85"/>
      <c r="G204" s="207">
        <v>0</v>
      </c>
      <c r="H204" s="85"/>
      <c r="I204" s="156" t="s">
        <v>395</v>
      </c>
      <c r="J204" s="76">
        <v>9</v>
      </c>
      <c r="K204"/>
      <c r="L204"/>
    </row>
    <row r="205" spans="1:12">
      <c r="A205" s="76">
        <v>10</v>
      </c>
      <c r="B205" s="154" t="s">
        <v>353</v>
      </c>
      <c r="D205" s="85"/>
      <c r="E205" s="85"/>
      <c r="F205" s="85"/>
      <c r="G205" s="237" t="s">
        <v>354</v>
      </c>
      <c r="H205" s="85"/>
      <c r="I205" s="156" t="s">
        <v>396</v>
      </c>
      <c r="J205" s="76">
        <v>10</v>
      </c>
      <c r="K205"/>
      <c r="L205"/>
    </row>
    <row r="206" spans="1:12">
      <c r="A206" s="76">
        <v>11</v>
      </c>
      <c r="G206" s="76"/>
      <c r="H206" s="76"/>
      <c r="I206"/>
      <c r="J206" s="76">
        <v>11</v>
      </c>
      <c r="K206"/>
      <c r="L206"/>
    </row>
    <row r="207" spans="1:12">
      <c r="A207" s="76">
        <v>12</v>
      </c>
      <c r="B207" s="154" t="s">
        <v>397</v>
      </c>
      <c r="D207" s="85"/>
      <c r="E207" s="85"/>
      <c r="F207" s="85"/>
      <c r="G207" s="213">
        <f>IFERROR((((G201)+(G203/G204))*G205-(G202/G204))/(1-G205),0)</f>
        <v>0</v>
      </c>
      <c r="H207" s="213"/>
      <c r="I207" s="156" t="s">
        <v>398</v>
      </c>
      <c r="J207" s="76">
        <v>12</v>
      </c>
      <c r="K207"/>
      <c r="L207"/>
    </row>
    <row r="208" spans="1:12">
      <c r="A208" s="76">
        <v>13</v>
      </c>
      <c r="B208" s="215" t="s">
        <v>358</v>
      </c>
      <c r="D208" s="215"/>
      <c r="G208" s="193"/>
      <c r="H208" s="193"/>
      <c r="I208"/>
      <c r="J208" s="76">
        <v>13</v>
      </c>
      <c r="K208"/>
      <c r="L208"/>
    </row>
    <row r="209" spans="1:12">
      <c r="A209" s="76">
        <v>14</v>
      </c>
      <c r="G209" s="76"/>
      <c r="H209" s="76"/>
      <c r="I209"/>
      <c r="J209" s="76">
        <v>14</v>
      </c>
      <c r="K209"/>
      <c r="L209"/>
    </row>
    <row r="210" spans="1:12">
      <c r="A210" s="76">
        <v>15</v>
      </c>
      <c r="B210" s="159" t="s">
        <v>359</v>
      </c>
      <c r="C210" s="85"/>
      <c r="D210" s="85"/>
      <c r="E210" s="85"/>
      <c r="F210" s="85"/>
      <c r="G210" s="216"/>
      <c r="H210" s="216"/>
      <c r="I210" s="217"/>
      <c r="J210" s="76">
        <v>15</v>
      </c>
      <c r="K210"/>
      <c r="L210"/>
    </row>
    <row r="211" spans="1:12">
      <c r="A211" s="76">
        <v>16</v>
      </c>
      <c r="B211" s="77"/>
      <c r="C211" s="85"/>
      <c r="D211" s="85"/>
      <c r="E211" s="85"/>
      <c r="F211" s="85"/>
      <c r="G211" s="216"/>
      <c r="H211" s="216"/>
      <c r="I211" s="205"/>
      <c r="J211" s="76">
        <v>16</v>
      </c>
    </row>
    <row r="212" spans="1:12">
      <c r="A212" s="76">
        <v>17</v>
      </c>
      <c r="B212" s="204" t="s">
        <v>344</v>
      </c>
      <c r="C212" s="85"/>
      <c r="D212" s="85"/>
      <c r="E212" s="85"/>
      <c r="F212" s="85"/>
      <c r="G212" s="216"/>
      <c r="H212" s="216"/>
      <c r="I212" s="205"/>
      <c r="J212" s="76">
        <v>17</v>
      </c>
    </row>
    <row r="213" spans="1:12">
      <c r="A213" s="76">
        <v>18</v>
      </c>
      <c r="B213" s="154" t="s">
        <v>345</v>
      </c>
      <c r="D213" s="85"/>
      <c r="E213" s="85"/>
      <c r="F213" s="85"/>
      <c r="G213" s="183">
        <f>G201</f>
        <v>0</v>
      </c>
      <c r="H213" s="183"/>
      <c r="I213" s="156" t="s">
        <v>360</v>
      </c>
      <c r="J213" s="76">
        <v>18</v>
      </c>
    </row>
    <row r="214" spans="1:12">
      <c r="A214" s="76">
        <v>19</v>
      </c>
      <c r="B214" s="154" t="s">
        <v>361</v>
      </c>
      <c r="D214" s="85"/>
      <c r="E214" s="85"/>
      <c r="F214" s="85"/>
      <c r="G214" s="220">
        <f>G203</f>
        <v>0</v>
      </c>
      <c r="H214" s="220"/>
      <c r="I214" s="156" t="s">
        <v>362</v>
      </c>
      <c r="J214" s="76">
        <v>19</v>
      </c>
    </row>
    <row r="215" spans="1:12">
      <c r="A215" s="76">
        <v>20</v>
      </c>
      <c r="B215" s="154" t="s">
        <v>399</v>
      </c>
      <c r="D215" s="85"/>
      <c r="E215" s="85"/>
      <c r="F215" s="85"/>
      <c r="G215" s="220">
        <f>G204</f>
        <v>0</v>
      </c>
      <c r="H215" s="220"/>
      <c r="I215" s="156" t="s">
        <v>364</v>
      </c>
      <c r="J215" s="76">
        <v>20</v>
      </c>
    </row>
    <row r="216" spans="1:12">
      <c r="A216" s="76">
        <v>21</v>
      </c>
      <c r="B216" s="154" t="s">
        <v>365</v>
      </c>
      <c r="D216" s="85"/>
      <c r="E216" s="85"/>
      <c r="F216" s="85"/>
      <c r="G216" s="222">
        <f>G207</f>
        <v>0</v>
      </c>
      <c r="H216" s="222"/>
      <c r="I216" s="156" t="s">
        <v>366</v>
      </c>
      <c r="J216" s="76">
        <v>21</v>
      </c>
    </row>
    <row r="217" spans="1:12">
      <c r="A217" s="76">
        <v>22</v>
      </c>
      <c r="B217" s="154" t="s">
        <v>367</v>
      </c>
      <c r="D217" s="85"/>
      <c r="E217" s="85"/>
      <c r="F217" s="85"/>
      <c r="G217" s="238" t="s">
        <v>368</v>
      </c>
      <c r="H217" s="85"/>
      <c r="I217" s="156" t="s">
        <v>400</v>
      </c>
      <c r="J217" s="76">
        <v>22</v>
      </c>
    </row>
    <row r="218" spans="1:12">
      <c r="A218" s="76">
        <v>23</v>
      </c>
      <c r="B218" s="155"/>
      <c r="D218" s="85"/>
      <c r="E218" s="85"/>
      <c r="F218" s="85"/>
      <c r="G218" s="223"/>
      <c r="H218" s="223"/>
      <c r="I218" s="219"/>
      <c r="J218" s="76">
        <v>23</v>
      </c>
    </row>
    <row r="219" spans="1:12">
      <c r="A219" s="76">
        <v>24</v>
      </c>
      <c r="B219" s="154" t="s">
        <v>370</v>
      </c>
      <c r="C219" s="76"/>
      <c r="D219" s="76"/>
      <c r="E219" s="85"/>
      <c r="F219" s="85"/>
      <c r="G219" s="224">
        <f>IFERROR(((G213)+(G214/G215)+G207)*G217/(1-G217),0)</f>
        <v>0</v>
      </c>
      <c r="H219" s="232"/>
      <c r="I219" s="156" t="s">
        <v>371</v>
      </c>
      <c r="J219" s="76">
        <v>24</v>
      </c>
    </row>
    <row r="220" spans="1:12">
      <c r="A220" s="76">
        <v>25</v>
      </c>
      <c r="B220" s="215" t="s">
        <v>372</v>
      </c>
      <c r="D220" s="215"/>
      <c r="G220" s="76"/>
      <c r="H220" s="76"/>
      <c r="I220" s="156"/>
      <c r="J220" s="76">
        <v>25</v>
      </c>
    </row>
    <row r="221" spans="1:12">
      <c r="A221" s="76">
        <v>26</v>
      </c>
      <c r="G221" s="76"/>
      <c r="H221" s="76"/>
      <c r="I221" s="156"/>
      <c r="J221" s="76">
        <v>26</v>
      </c>
    </row>
    <row r="222" spans="1:12">
      <c r="A222" s="76">
        <v>27</v>
      </c>
      <c r="B222" s="159" t="s">
        <v>373</v>
      </c>
      <c r="G222" s="213">
        <f>G207+G219</f>
        <v>0</v>
      </c>
      <c r="H222" s="213"/>
      <c r="I222" s="156" t="s">
        <v>374</v>
      </c>
      <c r="J222" s="76">
        <v>27</v>
      </c>
    </row>
    <row r="223" spans="1:12">
      <c r="A223" s="76">
        <v>28</v>
      </c>
      <c r="G223" s="76"/>
      <c r="H223" s="76"/>
      <c r="I223" s="156"/>
      <c r="J223" s="76">
        <v>28</v>
      </c>
    </row>
    <row r="224" spans="1:12">
      <c r="A224" s="76">
        <v>29</v>
      </c>
      <c r="B224" s="159" t="s">
        <v>401</v>
      </c>
      <c r="G224" s="239">
        <f>G88</f>
        <v>1.7918893594493838E-2</v>
      </c>
      <c r="H224" s="85"/>
      <c r="I224" s="156" t="s">
        <v>402</v>
      </c>
      <c r="J224" s="76">
        <v>29</v>
      </c>
    </row>
    <row r="225" spans="1:10">
      <c r="A225" s="76">
        <v>30</v>
      </c>
      <c r="G225" s="76"/>
      <c r="H225" s="76"/>
      <c r="I225" s="156"/>
      <c r="J225" s="76">
        <v>30</v>
      </c>
    </row>
    <row r="226" spans="1:10" ht="19.5" thickBot="1">
      <c r="A226" s="76">
        <v>31</v>
      </c>
      <c r="B226" s="159" t="s">
        <v>403</v>
      </c>
      <c r="G226" s="240">
        <f>G222+G224</f>
        <v>1.7918893594493838E-2</v>
      </c>
      <c r="H226" s="241"/>
      <c r="I226" s="156" t="s">
        <v>378</v>
      </c>
      <c r="J226" s="76">
        <v>31</v>
      </c>
    </row>
    <row r="227" spans="1:10" ht="17.25" thickTop="1" thickBot="1">
      <c r="A227" s="178">
        <v>32</v>
      </c>
      <c r="B227" s="197"/>
      <c r="C227" s="179"/>
      <c r="D227" s="179"/>
      <c r="E227" s="179"/>
      <c r="F227" s="179"/>
      <c r="G227" s="242"/>
      <c r="H227" s="242"/>
      <c r="I227" s="180"/>
      <c r="J227" s="178">
        <v>32</v>
      </c>
    </row>
    <row r="228" spans="1:10">
      <c r="A228" s="76">
        <v>33</v>
      </c>
      <c r="B228" s="159"/>
      <c r="G228" s="241"/>
      <c r="H228" s="241"/>
      <c r="I228" s="156"/>
      <c r="J228" s="76">
        <v>33</v>
      </c>
    </row>
    <row r="229" spans="1:10" ht="18.75">
      <c r="A229" s="76">
        <v>34</v>
      </c>
      <c r="B229" s="159" t="s">
        <v>379</v>
      </c>
      <c r="E229" s="85"/>
      <c r="F229" s="85"/>
      <c r="G229" s="202"/>
      <c r="H229" s="202"/>
      <c r="I229" s="156"/>
      <c r="J229" s="76">
        <v>34</v>
      </c>
    </row>
    <row r="230" spans="1:10">
      <c r="A230" s="76">
        <v>35</v>
      </c>
      <c r="B230" s="203"/>
      <c r="E230" s="85"/>
      <c r="F230" s="85"/>
      <c r="G230" s="202"/>
      <c r="H230" s="202"/>
      <c r="I230" s="156"/>
      <c r="J230" s="76">
        <v>35</v>
      </c>
    </row>
    <row r="231" spans="1:10">
      <c r="A231" s="76">
        <v>36</v>
      </c>
      <c r="B231" s="159" t="s">
        <v>343</v>
      </c>
      <c r="E231" s="85"/>
      <c r="F231" s="85"/>
      <c r="G231" s="202"/>
      <c r="H231" s="202"/>
      <c r="I231" s="156"/>
      <c r="J231" s="76">
        <v>36</v>
      </c>
    </row>
    <row r="232" spans="1:10">
      <c r="A232" s="76">
        <v>37</v>
      </c>
      <c r="B232" s="85"/>
      <c r="C232" s="85"/>
      <c r="D232" s="85"/>
      <c r="E232" s="85"/>
      <c r="F232" s="85"/>
      <c r="G232" s="202"/>
      <c r="H232" s="202"/>
      <c r="I232" s="156"/>
      <c r="J232" s="76">
        <v>37</v>
      </c>
    </row>
    <row r="233" spans="1:10">
      <c r="A233" s="76">
        <v>38</v>
      </c>
      <c r="B233" s="204" t="s">
        <v>344</v>
      </c>
      <c r="C233" s="85"/>
      <c r="D233" s="85"/>
      <c r="E233" s="85"/>
      <c r="F233" s="85"/>
      <c r="G233" s="202"/>
      <c r="H233" s="202"/>
      <c r="I233" s="205"/>
      <c r="J233" s="76">
        <v>38</v>
      </c>
    </row>
    <row r="234" spans="1:10">
      <c r="A234" s="76">
        <v>39</v>
      </c>
      <c r="B234" s="154" t="s">
        <v>380</v>
      </c>
      <c r="D234" s="85"/>
      <c r="E234" s="85"/>
      <c r="F234" s="85"/>
      <c r="G234" s="206">
        <f>G103</f>
        <v>0</v>
      </c>
      <c r="H234" s="85"/>
      <c r="I234" s="156" t="s">
        <v>404</v>
      </c>
      <c r="J234" s="76">
        <v>39</v>
      </c>
    </row>
    <row r="235" spans="1:10">
      <c r="A235" s="76">
        <v>40</v>
      </c>
      <c r="B235" s="154" t="s">
        <v>347</v>
      </c>
      <c r="D235" s="85"/>
      <c r="E235" s="85"/>
      <c r="F235" s="85"/>
      <c r="G235" s="229">
        <v>0</v>
      </c>
      <c r="H235" s="85"/>
      <c r="I235" s="156" t="s">
        <v>393</v>
      </c>
      <c r="J235" s="76">
        <v>40</v>
      </c>
    </row>
    <row r="236" spans="1:10">
      <c r="A236" s="76">
        <v>41</v>
      </c>
      <c r="B236" s="154" t="s">
        <v>349</v>
      </c>
      <c r="D236" s="85"/>
      <c r="E236" s="85"/>
      <c r="F236" s="85"/>
      <c r="G236" s="208">
        <v>0</v>
      </c>
      <c r="H236" s="85"/>
      <c r="I236" s="196"/>
      <c r="J236" s="76">
        <v>41</v>
      </c>
    </row>
    <row r="237" spans="1:10">
      <c r="A237" s="76">
        <v>42</v>
      </c>
      <c r="B237" s="154" t="s">
        <v>405</v>
      </c>
      <c r="D237" s="85"/>
      <c r="E237" s="85"/>
      <c r="F237" s="85"/>
      <c r="G237" s="207">
        <v>0</v>
      </c>
      <c r="H237" s="85"/>
      <c r="I237" s="156" t="s">
        <v>395</v>
      </c>
      <c r="J237" s="76">
        <v>42</v>
      </c>
    </row>
    <row r="238" spans="1:10">
      <c r="A238" s="76">
        <v>43</v>
      </c>
      <c r="B238" s="154" t="s">
        <v>353</v>
      </c>
      <c r="D238" s="85"/>
      <c r="E238" s="85"/>
      <c r="F238" s="85"/>
      <c r="G238" s="237" t="s">
        <v>354</v>
      </c>
      <c r="H238" s="85"/>
      <c r="I238" s="156" t="s">
        <v>396</v>
      </c>
      <c r="J238" s="76">
        <v>43</v>
      </c>
    </row>
    <row r="239" spans="1:10">
      <c r="A239" s="76">
        <v>44</v>
      </c>
      <c r="G239" s="76"/>
      <c r="H239" s="76"/>
      <c r="J239" s="76">
        <v>44</v>
      </c>
    </row>
    <row r="240" spans="1:10">
      <c r="A240" s="76">
        <v>45</v>
      </c>
      <c r="B240" s="154" t="s">
        <v>356</v>
      </c>
      <c r="D240" s="85"/>
      <c r="E240" s="85"/>
      <c r="F240" s="85"/>
      <c r="G240" s="213">
        <f>IFERROR((((G234)+(G236/G237))*G238-(G235/G237))/(1-G238),0)</f>
        <v>0</v>
      </c>
      <c r="H240" s="213"/>
      <c r="I240" s="156" t="s">
        <v>398</v>
      </c>
      <c r="J240" s="76">
        <v>45</v>
      </c>
    </row>
    <row r="241" spans="1:10">
      <c r="A241" s="76">
        <v>46</v>
      </c>
      <c r="B241" s="215" t="s">
        <v>358</v>
      </c>
      <c r="D241" s="215"/>
      <c r="G241" s="193"/>
      <c r="H241" s="193"/>
      <c r="J241" s="76">
        <v>46</v>
      </c>
    </row>
    <row r="242" spans="1:10">
      <c r="A242" s="76">
        <v>47</v>
      </c>
      <c r="G242" s="76"/>
      <c r="H242" s="76"/>
      <c r="J242" s="76">
        <v>47</v>
      </c>
    </row>
    <row r="243" spans="1:10">
      <c r="A243" s="76">
        <v>48</v>
      </c>
      <c r="B243" s="159" t="s">
        <v>359</v>
      </c>
      <c r="C243" s="85"/>
      <c r="D243" s="85"/>
      <c r="E243" s="85"/>
      <c r="F243" s="85"/>
      <c r="G243" s="216"/>
      <c r="H243" s="216"/>
      <c r="I243" s="217"/>
      <c r="J243" s="76">
        <v>48</v>
      </c>
    </row>
    <row r="244" spans="1:10">
      <c r="A244" s="76">
        <v>49</v>
      </c>
      <c r="B244" s="77"/>
      <c r="C244" s="85"/>
      <c r="D244" s="85"/>
      <c r="E244" s="85"/>
      <c r="F244" s="85"/>
      <c r="G244" s="216"/>
      <c r="H244" s="216"/>
      <c r="I244" s="205"/>
      <c r="J244" s="76">
        <v>49</v>
      </c>
    </row>
    <row r="245" spans="1:10">
      <c r="A245" s="76">
        <v>50</v>
      </c>
      <c r="B245" s="204" t="s">
        <v>344</v>
      </c>
      <c r="C245" s="85"/>
      <c r="D245" s="85"/>
      <c r="E245" s="85"/>
      <c r="F245" s="85"/>
      <c r="G245" s="216"/>
      <c r="H245" s="216"/>
      <c r="I245" s="205"/>
      <c r="J245" s="76">
        <v>50</v>
      </c>
    </row>
    <row r="246" spans="1:10">
      <c r="A246" s="76">
        <v>51</v>
      </c>
      <c r="B246" s="154" t="s">
        <v>380</v>
      </c>
      <c r="D246" s="85"/>
      <c r="E246" s="85"/>
      <c r="F246" s="85"/>
      <c r="G246" s="183">
        <f>G234</f>
        <v>0</v>
      </c>
      <c r="H246" s="183"/>
      <c r="I246" s="156" t="s">
        <v>382</v>
      </c>
      <c r="J246" s="76">
        <v>51</v>
      </c>
    </row>
    <row r="247" spans="1:10">
      <c r="A247" s="76">
        <v>52</v>
      </c>
      <c r="B247" s="154" t="s">
        <v>361</v>
      </c>
      <c r="D247" s="85"/>
      <c r="E247" s="85"/>
      <c r="F247" s="85"/>
      <c r="G247" s="220">
        <f>G236</f>
        <v>0</v>
      </c>
      <c r="H247" s="220"/>
      <c r="I247" s="156" t="s">
        <v>383</v>
      </c>
      <c r="J247" s="76">
        <v>52</v>
      </c>
    </row>
    <row r="248" spans="1:10">
      <c r="A248" s="76">
        <v>53</v>
      </c>
      <c r="B248" s="154" t="s">
        <v>406</v>
      </c>
      <c r="D248" s="85"/>
      <c r="E248" s="85"/>
      <c r="F248" s="85"/>
      <c r="G248" s="220">
        <f>G237</f>
        <v>0</v>
      </c>
      <c r="H248" s="220"/>
      <c r="I248" s="156" t="s">
        <v>384</v>
      </c>
      <c r="J248" s="76">
        <v>53</v>
      </c>
    </row>
    <row r="249" spans="1:10">
      <c r="A249" s="76">
        <v>54</v>
      </c>
      <c r="B249" s="154" t="s">
        <v>365</v>
      </c>
      <c r="D249" s="85"/>
      <c r="E249" s="85"/>
      <c r="F249" s="85"/>
      <c r="G249" s="222">
        <f>G240</f>
        <v>0</v>
      </c>
      <c r="H249" s="222"/>
      <c r="I249" s="156" t="s">
        <v>385</v>
      </c>
      <c r="J249" s="76">
        <v>54</v>
      </c>
    </row>
    <row r="250" spans="1:10">
      <c r="A250" s="76">
        <v>55</v>
      </c>
      <c r="B250" s="154" t="s">
        <v>367</v>
      </c>
      <c r="D250" s="85"/>
      <c r="E250" s="85"/>
      <c r="F250" s="85"/>
      <c r="G250" s="238" t="s">
        <v>368</v>
      </c>
      <c r="H250" s="85"/>
      <c r="I250" s="156" t="s">
        <v>407</v>
      </c>
      <c r="J250" s="76">
        <v>55</v>
      </c>
    </row>
    <row r="251" spans="1:10">
      <c r="A251" s="76">
        <v>56</v>
      </c>
      <c r="B251" s="155"/>
      <c r="D251" s="85"/>
      <c r="E251" s="85"/>
      <c r="F251" s="85"/>
      <c r="G251" s="223"/>
      <c r="H251" s="223"/>
      <c r="I251" s="219"/>
      <c r="J251" s="76">
        <v>56</v>
      </c>
    </row>
    <row r="252" spans="1:10">
      <c r="A252" s="76">
        <v>57</v>
      </c>
      <c r="B252" s="154" t="s">
        <v>370</v>
      </c>
      <c r="C252" s="76"/>
      <c r="D252" s="76"/>
      <c r="E252" s="85"/>
      <c r="F252" s="85"/>
      <c r="G252" s="224">
        <f>IFERROR(((G246)+(G247/G248)+G240)*G250/(1-G250),0)</f>
        <v>0</v>
      </c>
      <c r="H252" s="232"/>
      <c r="I252" s="156" t="s">
        <v>371</v>
      </c>
      <c r="J252" s="76">
        <v>57</v>
      </c>
    </row>
    <row r="253" spans="1:10">
      <c r="A253" s="76">
        <v>58</v>
      </c>
      <c r="B253" s="215" t="s">
        <v>372</v>
      </c>
      <c r="D253" s="215"/>
      <c r="G253" s="76"/>
      <c r="H253" s="76"/>
      <c r="I253" s="156"/>
      <c r="J253" s="76">
        <v>58</v>
      </c>
    </row>
    <row r="254" spans="1:10">
      <c r="A254" s="76">
        <v>59</v>
      </c>
      <c r="G254" s="76"/>
      <c r="H254" s="76"/>
      <c r="I254" s="156"/>
      <c r="J254" s="76">
        <v>59</v>
      </c>
    </row>
    <row r="255" spans="1:10">
      <c r="A255" s="76">
        <v>60</v>
      </c>
      <c r="B255" s="159" t="s">
        <v>373</v>
      </c>
      <c r="G255" s="213">
        <f>G240+G252</f>
        <v>0</v>
      </c>
      <c r="H255" s="213"/>
      <c r="I255" s="156" t="s">
        <v>386</v>
      </c>
      <c r="J255" s="76">
        <v>60</v>
      </c>
    </row>
    <row r="256" spans="1:10">
      <c r="A256" s="76">
        <v>61</v>
      </c>
      <c r="G256" s="76"/>
      <c r="H256" s="76"/>
      <c r="I256" s="156"/>
      <c r="J256" s="76">
        <v>61</v>
      </c>
    </row>
    <row r="257" spans="1:10">
      <c r="A257" s="76">
        <v>62</v>
      </c>
      <c r="B257" s="159" t="s">
        <v>387</v>
      </c>
      <c r="G257" s="239">
        <f>G101</f>
        <v>0</v>
      </c>
      <c r="H257" s="85"/>
      <c r="I257" s="156" t="s">
        <v>408</v>
      </c>
      <c r="J257" s="76">
        <v>62</v>
      </c>
    </row>
    <row r="258" spans="1:10">
      <c r="A258" s="76">
        <v>63</v>
      </c>
      <c r="G258" s="76"/>
      <c r="H258" s="76"/>
      <c r="I258" s="156"/>
      <c r="J258" s="76">
        <v>63</v>
      </c>
    </row>
    <row r="259" spans="1:10" ht="19.5" thickBot="1">
      <c r="A259" s="76">
        <v>64</v>
      </c>
      <c r="B259" s="159" t="s">
        <v>389</v>
      </c>
      <c r="G259" s="240">
        <f>G255+G257</f>
        <v>0</v>
      </c>
      <c r="H259" s="241"/>
      <c r="I259" s="156" t="s">
        <v>390</v>
      </c>
      <c r="J259" s="76">
        <v>64</v>
      </c>
    </row>
    <row r="260" spans="1:10" ht="16.5" thickTop="1">
      <c r="A260" s="243"/>
      <c r="B260" s="195"/>
      <c r="C260" s="195"/>
      <c r="D260" s="195"/>
      <c r="E260" s="195"/>
      <c r="F260" s="195"/>
      <c r="G260" s="195"/>
      <c r="H260" s="195"/>
      <c r="I260" s="244"/>
      <c r="J260" s="195"/>
    </row>
    <row r="261" spans="1:10" ht="18.75">
      <c r="A261" s="194">
        <v>1</v>
      </c>
      <c r="B261" s="154" t="s">
        <v>409</v>
      </c>
      <c r="C261" s="195"/>
      <c r="D261" s="195"/>
      <c r="E261" s="195"/>
      <c r="F261" s="195"/>
      <c r="G261" s="195"/>
      <c r="H261" s="195"/>
      <c r="I261" s="244"/>
      <c r="J261" s="195"/>
    </row>
    <row r="262" spans="1:10">
      <c r="A262" s="243"/>
      <c r="B262" s="195"/>
      <c r="C262" s="195"/>
      <c r="D262" s="195"/>
      <c r="E262" s="195"/>
      <c r="F262" s="195"/>
      <c r="G262" s="195"/>
      <c r="H262" s="195"/>
      <c r="I262" s="244"/>
      <c r="J262" s="195"/>
    </row>
    <row r="263" spans="1:10" ht="18.75">
      <c r="A263" s="194"/>
      <c r="I263"/>
    </row>
  </sheetData>
  <mergeCells count="20">
    <mergeCell ref="B110:I110"/>
    <mergeCell ref="B3:I3"/>
    <mergeCell ref="B4:I4"/>
    <mergeCell ref="B5:I5"/>
    <mergeCell ref="B6:I6"/>
    <mergeCell ref="B7:I7"/>
    <mergeCell ref="B71:I71"/>
    <mergeCell ref="B72:I72"/>
    <mergeCell ref="B73:I73"/>
    <mergeCell ref="B74:I74"/>
    <mergeCell ref="B75:I75"/>
    <mergeCell ref="B109:I109"/>
    <mergeCell ref="B190:I190"/>
    <mergeCell ref="B191:I191"/>
    <mergeCell ref="B111:I111"/>
    <mergeCell ref="B112:I112"/>
    <mergeCell ref="B113:I113"/>
    <mergeCell ref="B187:I187"/>
    <mergeCell ref="B188:I188"/>
    <mergeCell ref="B189:I189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&amp;L&amp;A&amp;CPage 6.&amp;P&amp;R&amp;F</oddFooter>
  </headerFooter>
  <rowBreaks count="3" manualBreakCount="3">
    <brk id="69" max="16383" man="1"/>
    <brk id="107" max="16383" man="1"/>
    <brk id="18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F2CD8-115B-4F2F-AF2F-639F01E88CBC}">
  <sheetPr>
    <pageSetUpPr fitToPage="1"/>
  </sheetPr>
  <dimension ref="A1:K107"/>
  <sheetViews>
    <sheetView tabSelected="1" view="pageBreakPreview" zoomScale="60" zoomScaleNormal="90" workbookViewId="0">
      <selection activeCell="M24" sqref="M24"/>
    </sheetView>
  </sheetViews>
  <sheetFormatPr defaultColWidth="9.140625" defaultRowHeight="15.75"/>
  <cols>
    <col min="1" max="1" width="5.140625" style="86" customWidth="1"/>
    <col min="2" max="2" width="12.5703125" style="79" customWidth="1"/>
    <col min="3" max="3" width="20" style="79" customWidth="1"/>
    <col min="4" max="8" width="21.5703125" style="79" customWidth="1"/>
    <col min="9" max="9" width="5.140625" style="86" customWidth="1"/>
    <col min="10" max="10" width="13.5703125" style="79" customWidth="1"/>
    <col min="11" max="11" width="12.5703125" style="79" customWidth="1"/>
    <col min="12" max="16384" width="9.140625" style="79"/>
  </cols>
  <sheetData>
    <row r="1" spans="1:9">
      <c r="D1" s="87"/>
    </row>
    <row r="2" spans="1:9">
      <c r="B2" s="394" t="s">
        <v>125</v>
      </c>
      <c r="C2" s="394"/>
      <c r="D2" s="394"/>
      <c r="E2" s="394"/>
      <c r="F2" s="394"/>
      <c r="G2" s="394"/>
      <c r="H2" s="394"/>
      <c r="I2" s="88"/>
    </row>
    <row r="3" spans="1:9">
      <c r="B3" s="395" t="s">
        <v>230</v>
      </c>
      <c r="C3" s="395"/>
      <c r="D3" s="395"/>
      <c r="E3" s="395"/>
      <c r="F3" s="395"/>
      <c r="G3" s="395"/>
      <c r="H3" s="395"/>
      <c r="I3" s="88"/>
    </row>
    <row r="4" spans="1:9">
      <c r="B4" s="395" t="s">
        <v>240</v>
      </c>
      <c r="C4" s="395"/>
      <c r="D4" s="395"/>
      <c r="E4" s="395"/>
      <c r="F4" s="395"/>
      <c r="G4" s="395"/>
      <c r="H4" s="395"/>
      <c r="I4" s="88"/>
    </row>
    <row r="5" spans="1:9">
      <c r="B5" s="396" t="s">
        <v>2</v>
      </c>
      <c r="C5" s="396"/>
      <c r="D5" s="396"/>
      <c r="E5" s="396"/>
      <c r="F5" s="396"/>
      <c r="G5" s="396"/>
      <c r="H5" s="396"/>
      <c r="I5" s="88"/>
    </row>
    <row r="6" spans="1:9">
      <c r="A6" s="88"/>
      <c r="B6" s="88"/>
      <c r="C6" s="88"/>
      <c r="D6" s="88"/>
      <c r="E6" s="88"/>
      <c r="F6" s="88"/>
      <c r="G6" s="88"/>
      <c r="H6" s="88"/>
      <c r="I6" s="88"/>
    </row>
    <row r="7" spans="1:9">
      <c r="A7" s="76" t="s">
        <v>3</v>
      </c>
      <c r="B7" s="77"/>
      <c r="I7" s="76" t="s">
        <v>3</v>
      </c>
    </row>
    <row r="8" spans="1:9">
      <c r="A8" s="108" t="s">
        <v>7</v>
      </c>
      <c r="B8" s="77"/>
      <c r="I8" s="108" t="s">
        <v>7</v>
      </c>
    </row>
    <row r="9" spans="1:9">
      <c r="A9" s="76">
        <v>1</v>
      </c>
      <c r="C9" s="89" t="s">
        <v>180</v>
      </c>
      <c r="D9" s="89" t="s">
        <v>181</v>
      </c>
      <c r="E9" s="89" t="s">
        <v>182</v>
      </c>
      <c r="F9" s="89" t="s">
        <v>183</v>
      </c>
      <c r="G9" s="89" t="s">
        <v>184</v>
      </c>
      <c r="H9" s="89" t="s">
        <v>185</v>
      </c>
      <c r="I9" s="76">
        <v>1</v>
      </c>
    </row>
    <row r="10" spans="1:9">
      <c r="A10" s="76">
        <f t="shared" ref="A10:A68" si="0">A9+1</f>
        <v>2</v>
      </c>
      <c r="B10" s="90" t="s">
        <v>186</v>
      </c>
      <c r="C10" s="76"/>
      <c r="D10" s="78" t="s">
        <v>187</v>
      </c>
      <c r="E10" s="76"/>
      <c r="F10" s="76" t="s">
        <v>188</v>
      </c>
      <c r="G10" s="76" t="s">
        <v>189</v>
      </c>
      <c r="H10" s="78" t="s">
        <v>190</v>
      </c>
      <c r="I10" s="76">
        <f t="shared" ref="I10:I68" si="1">I9+1</f>
        <v>2</v>
      </c>
    </row>
    <row r="11" spans="1:9">
      <c r="A11" s="76">
        <f t="shared" si="0"/>
        <v>3</v>
      </c>
      <c r="C11" s="89"/>
      <c r="F11" s="85" t="s">
        <v>191</v>
      </c>
      <c r="H11" s="85" t="s">
        <v>191</v>
      </c>
      <c r="I11" s="76">
        <f t="shared" si="1"/>
        <v>3</v>
      </c>
    </row>
    <row r="12" spans="1:9">
      <c r="A12" s="76">
        <f t="shared" si="0"/>
        <v>4</v>
      </c>
      <c r="C12" s="89"/>
      <c r="D12" s="85" t="s">
        <v>192</v>
      </c>
      <c r="E12" s="85"/>
      <c r="F12" s="85" t="s">
        <v>193</v>
      </c>
      <c r="H12" s="85" t="s">
        <v>193</v>
      </c>
      <c r="I12" s="76">
        <f t="shared" si="1"/>
        <v>4</v>
      </c>
    </row>
    <row r="13" spans="1:9">
      <c r="A13" s="76">
        <f t="shared" si="0"/>
        <v>5</v>
      </c>
      <c r="C13" s="85"/>
      <c r="D13" s="85" t="s">
        <v>193</v>
      </c>
      <c r="E13" s="85" t="s">
        <v>192</v>
      </c>
      <c r="F13" s="85" t="s">
        <v>194</v>
      </c>
      <c r="H13" s="85" t="s">
        <v>194</v>
      </c>
      <c r="I13" s="76">
        <f t="shared" si="1"/>
        <v>5</v>
      </c>
    </row>
    <row r="14" spans="1:9">
      <c r="A14" s="76">
        <f t="shared" si="0"/>
        <v>6</v>
      </c>
      <c r="C14" s="85"/>
      <c r="D14" s="85" t="s">
        <v>194</v>
      </c>
      <c r="E14" s="85" t="s">
        <v>195</v>
      </c>
      <c r="F14" s="85" t="s">
        <v>196</v>
      </c>
      <c r="G14" s="85"/>
      <c r="H14" s="85" t="s">
        <v>196</v>
      </c>
      <c r="I14" s="76">
        <f t="shared" si="1"/>
        <v>6</v>
      </c>
    </row>
    <row r="15" spans="1:9" ht="18.75">
      <c r="A15" s="76">
        <f t="shared" si="0"/>
        <v>7</v>
      </c>
      <c r="B15" s="140" t="s">
        <v>179</v>
      </c>
      <c r="C15" s="140" t="s">
        <v>197</v>
      </c>
      <c r="D15" s="109" t="s">
        <v>196</v>
      </c>
      <c r="E15" s="109" t="s">
        <v>198</v>
      </c>
      <c r="F15" s="109" t="s">
        <v>199</v>
      </c>
      <c r="G15" s="141" t="s">
        <v>195</v>
      </c>
      <c r="H15" s="109" t="s">
        <v>200</v>
      </c>
      <c r="I15" s="76">
        <f t="shared" si="1"/>
        <v>7</v>
      </c>
    </row>
    <row r="16" spans="1:9">
      <c r="A16" s="76">
        <f t="shared" si="0"/>
        <v>8</v>
      </c>
      <c r="B16" s="91" t="s">
        <v>201</v>
      </c>
      <c r="C16" s="92">
        <v>2019</v>
      </c>
      <c r="D16" s="290">
        <v>0</v>
      </c>
      <c r="E16" s="95">
        <v>4.4000000000000003E-3</v>
      </c>
      <c r="F16" s="132">
        <f>+D16</f>
        <v>0</v>
      </c>
      <c r="G16" s="93">
        <f>(D16/2)*E16</f>
        <v>0</v>
      </c>
      <c r="H16" s="131">
        <f t="shared" ref="H16:H20" si="2">F16+G16</f>
        <v>0</v>
      </c>
      <c r="I16" s="76">
        <f t="shared" si="1"/>
        <v>8</v>
      </c>
    </row>
    <row r="17" spans="1:10">
      <c r="A17" s="76">
        <f t="shared" si="0"/>
        <v>9</v>
      </c>
      <c r="B17" s="91" t="s">
        <v>202</v>
      </c>
      <c r="C17" s="92">
        <v>2019</v>
      </c>
      <c r="D17" s="291">
        <v>0</v>
      </c>
      <c r="E17" s="95">
        <v>4.0000000000000001E-3</v>
      </c>
      <c r="F17" s="98">
        <f t="shared" ref="F17:F20" si="3">H16+D17</f>
        <v>0</v>
      </c>
      <c r="G17" s="94">
        <f t="shared" ref="G17:G20" si="4">(H16+F17)/2*E17</f>
        <v>0</v>
      </c>
      <c r="H17" s="99">
        <f t="shared" si="2"/>
        <v>0</v>
      </c>
      <c r="I17" s="76">
        <f t="shared" si="1"/>
        <v>9</v>
      </c>
    </row>
    <row r="18" spans="1:10">
      <c r="A18" s="76">
        <f t="shared" si="0"/>
        <v>10</v>
      </c>
      <c r="B18" s="91" t="s">
        <v>203</v>
      </c>
      <c r="C18" s="92">
        <v>2019</v>
      </c>
      <c r="D18" s="291">
        <v>0</v>
      </c>
      <c r="E18" s="95">
        <v>4.4000000000000003E-3</v>
      </c>
      <c r="F18" s="98">
        <f t="shared" si="3"/>
        <v>0</v>
      </c>
      <c r="G18" s="94">
        <f t="shared" si="4"/>
        <v>0</v>
      </c>
      <c r="H18" s="99">
        <f t="shared" si="2"/>
        <v>0</v>
      </c>
      <c r="I18" s="76">
        <f t="shared" si="1"/>
        <v>10</v>
      </c>
    </row>
    <row r="19" spans="1:10">
      <c r="A19" s="76">
        <f t="shared" si="0"/>
        <v>11</v>
      </c>
      <c r="B19" s="91" t="s">
        <v>204</v>
      </c>
      <c r="C19" s="92">
        <v>2019</v>
      </c>
      <c r="D19" s="291">
        <v>0</v>
      </c>
      <c r="E19" s="95">
        <v>4.4999999999999997E-3</v>
      </c>
      <c r="F19" s="98">
        <f t="shared" si="3"/>
        <v>0</v>
      </c>
      <c r="G19" s="94">
        <f t="shared" si="4"/>
        <v>0</v>
      </c>
      <c r="H19" s="99">
        <f t="shared" si="2"/>
        <v>0</v>
      </c>
      <c r="I19" s="76">
        <f t="shared" si="1"/>
        <v>11</v>
      </c>
    </row>
    <row r="20" spans="1:10">
      <c r="A20" s="76">
        <f t="shared" si="0"/>
        <v>12</v>
      </c>
      <c r="B20" s="91" t="s">
        <v>205</v>
      </c>
      <c r="C20" s="92">
        <v>2019</v>
      </c>
      <c r="D20" s="291">
        <v>0</v>
      </c>
      <c r="E20" s="95">
        <v>4.5999999999999999E-3</v>
      </c>
      <c r="F20" s="98">
        <f t="shared" si="3"/>
        <v>0</v>
      </c>
      <c r="G20" s="94">
        <f t="shared" si="4"/>
        <v>0</v>
      </c>
      <c r="H20" s="99">
        <f t="shared" si="2"/>
        <v>0</v>
      </c>
      <c r="I20" s="76">
        <f t="shared" si="1"/>
        <v>12</v>
      </c>
      <c r="J20" s="96"/>
    </row>
    <row r="21" spans="1:10">
      <c r="A21" s="76">
        <f t="shared" si="0"/>
        <v>13</v>
      </c>
      <c r="B21" s="91" t="s">
        <v>206</v>
      </c>
      <c r="C21" s="92">
        <v>2019</v>
      </c>
      <c r="D21" s="291">
        <f>'Pg1 TO5 C3 FERC Adder Refund'!D10/12</f>
        <v>-1455.9073547560936</v>
      </c>
      <c r="E21" s="95">
        <v>4.4999999999999997E-3</v>
      </c>
      <c r="F21" s="98">
        <f t="shared" ref="F21" si="5">H20+D21</f>
        <v>-1455.9073547560936</v>
      </c>
      <c r="G21" s="94">
        <f t="shared" ref="G21" si="6">(H20+F21)/2*E21</f>
        <v>-3.2757915482012101</v>
      </c>
      <c r="H21" s="99">
        <f t="shared" ref="H21" si="7">F21+G21</f>
        <v>-1459.1831463042947</v>
      </c>
      <c r="I21" s="76">
        <f t="shared" si="1"/>
        <v>13</v>
      </c>
      <c r="J21" s="96"/>
    </row>
    <row r="22" spans="1:10">
      <c r="A22" s="76">
        <f t="shared" si="0"/>
        <v>14</v>
      </c>
      <c r="B22" s="91" t="s">
        <v>207</v>
      </c>
      <c r="C22" s="92">
        <f>C20</f>
        <v>2019</v>
      </c>
      <c r="D22" s="291">
        <f>$D$21</f>
        <v>-1455.9073547560936</v>
      </c>
      <c r="E22" s="95">
        <v>4.7000000000000002E-3</v>
      </c>
      <c r="F22" s="98">
        <f t="shared" ref="F22" si="8">H21+D22</f>
        <v>-2915.0905010603883</v>
      </c>
      <c r="G22" s="94">
        <f t="shared" ref="G22" si="9">(H21+F22)/2*E22</f>
        <v>-10.279543071307005</v>
      </c>
      <c r="H22" s="99">
        <f t="shared" ref="H22" si="10">F22+G22</f>
        <v>-2925.3700441316955</v>
      </c>
      <c r="I22" s="76">
        <f t="shared" si="1"/>
        <v>14</v>
      </c>
      <c r="J22" s="96"/>
    </row>
    <row r="23" spans="1:10">
      <c r="A23" s="76">
        <f t="shared" si="0"/>
        <v>15</v>
      </c>
      <c r="B23" s="91" t="s">
        <v>208</v>
      </c>
      <c r="C23" s="92">
        <f t="shared" ref="C23:C26" si="11">C22</f>
        <v>2019</v>
      </c>
      <c r="D23" s="291">
        <f t="shared" ref="D23:D26" si="12">$D$21</f>
        <v>-1455.9073547560936</v>
      </c>
      <c r="E23" s="95">
        <v>4.7000000000000002E-3</v>
      </c>
      <c r="F23" s="98">
        <f t="shared" ref="F23:F68" si="13">H22+D23</f>
        <v>-4381.2773988877889</v>
      </c>
      <c r="G23" s="94">
        <f t="shared" ref="G23:G66" si="14">(H22+F23)/2*E23</f>
        <v>-17.17062149109579</v>
      </c>
      <c r="H23" s="99">
        <f t="shared" ref="H23:H68" si="15">F23+G23</f>
        <v>-4398.4480203788844</v>
      </c>
      <c r="I23" s="76">
        <f t="shared" si="1"/>
        <v>15</v>
      </c>
      <c r="J23" s="96"/>
    </row>
    <row r="24" spans="1:10">
      <c r="A24" s="76">
        <f t="shared" si="0"/>
        <v>16</v>
      </c>
      <c r="B24" s="91" t="s">
        <v>209</v>
      </c>
      <c r="C24" s="92">
        <f t="shared" si="11"/>
        <v>2019</v>
      </c>
      <c r="D24" s="291">
        <f t="shared" si="12"/>
        <v>-1455.9073547560936</v>
      </c>
      <c r="E24" s="95">
        <v>4.4999999999999997E-3</v>
      </c>
      <c r="F24" s="98">
        <f t="shared" si="13"/>
        <v>-5854.3553751349782</v>
      </c>
      <c r="G24" s="94">
        <f t="shared" si="14"/>
        <v>-23.06880763990619</v>
      </c>
      <c r="H24" s="99">
        <f t="shared" si="15"/>
        <v>-5877.4241827748847</v>
      </c>
      <c r="I24" s="76">
        <f t="shared" si="1"/>
        <v>16</v>
      </c>
      <c r="J24" s="96"/>
    </row>
    <row r="25" spans="1:10">
      <c r="A25" s="76">
        <f t="shared" si="0"/>
        <v>17</v>
      </c>
      <c r="B25" s="91" t="s">
        <v>210</v>
      </c>
      <c r="C25" s="92">
        <f t="shared" si="11"/>
        <v>2019</v>
      </c>
      <c r="D25" s="291">
        <f t="shared" si="12"/>
        <v>-1455.9073547560936</v>
      </c>
      <c r="E25" s="95">
        <v>4.5999999999999999E-3</v>
      </c>
      <c r="F25" s="98">
        <f t="shared" si="13"/>
        <v>-7333.3315375309785</v>
      </c>
      <c r="G25" s="94">
        <f t="shared" si="14"/>
        <v>-30.384738156703488</v>
      </c>
      <c r="H25" s="99">
        <f t="shared" si="15"/>
        <v>-7363.7162756876824</v>
      </c>
      <c r="I25" s="76">
        <f t="shared" si="1"/>
        <v>17</v>
      </c>
      <c r="J25" s="96"/>
    </row>
    <row r="26" spans="1:10">
      <c r="A26" s="76">
        <f t="shared" si="0"/>
        <v>18</v>
      </c>
      <c r="B26" s="91" t="s">
        <v>211</v>
      </c>
      <c r="C26" s="92">
        <f t="shared" si="11"/>
        <v>2019</v>
      </c>
      <c r="D26" s="291">
        <f t="shared" si="12"/>
        <v>-1455.9073547560936</v>
      </c>
      <c r="E26" s="95">
        <v>4.4999999999999997E-3</v>
      </c>
      <c r="F26" s="98">
        <f t="shared" si="13"/>
        <v>-8819.6236304437753</v>
      </c>
      <c r="G26" s="94">
        <f t="shared" si="14"/>
        <v>-36.412514788795775</v>
      </c>
      <c r="H26" s="99">
        <f t="shared" si="15"/>
        <v>-8856.0361452325706</v>
      </c>
      <c r="I26" s="76">
        <f t="shared" si="1"/>
        <v>18</v>
      </c>
      <c r="J26" s="96"/>
    </row>
    <row r="27" spans="1:10">
      <c r="A27" s="76">
        <f t="shared" si="0"/>
        <v>19</v>
      </c>
      <c r="B27" s="113" t="s">
        <v>212</v>
      </c>
      <c r="C27" s="114">
        <f>C26</f>
        <v>2019</v>
      </c>
      <c r="D27" s="292">
        <f>$D$21</f>
        <v>-1455.9073547560936</v>
      </c>
      <c r="E27" s="116">
        <v>4.5999999999999999E-3</v>
      </c>
      <c r="F27" s="117">
        <f t="shared" si="13"/>
        <v>-10311.943499988663</v>
      </c>
      <c r="G27" s="118">
        <f t="shared" si="14"/>
        <v>-44.086353184008836</v>
      </c>
      <c r="H27" s="119">
        <f t="shared" si="15"/>
        <v>-10356.029853172673</v>
      </c>
      <c r="I27" s="76">
        <f t="shared" si="1"/>
        <v>19</v>
      </c>
      <c r="J27" s="96"/>
    </row>
    <row r="28" spans="1:10">
      <c r="A28" s="76">
        <f>A27+1</f>
        <v>20</v>
      </c>
      <c r="B28" s="91" t="s">
        <v>201</v>
      </c>
      <c r="C28" s="92">
        <f>C27+1</f>
        <v>2020</v>
      </c>
      <c r="D28" s="97"/>
      <c r="E28" s="95">
        <v>4.1999999999999997E-3</v>
      </c>
      <c r="F28" s="98">
        <f>H27+D28</f>
        <v>-10356.029853172673</v>
      </c>
      <c r="G28" s="94">
        <f>(H27+F28)/2*E28</f>
        <v>-43.495325383325223</v>
      </c>
      <c r="H28" s="99">
        <f t="shared" si="15"/>
        <v>-10399.525178555998</v>
      </c>
      <c r="I28" s="76">
        <f>I27+1</f>
        <v>20</v>
      </c>
      <c r="J28" s="96"/>
    </row>
    <row r="29" spans="1:10">
      <c r="A29" s="76">
        <f t="shared" si="0"/>
        <v>21</v>
      </c>
      <c r="B29" s="91" t="s">
        <v>202</v>
      </c>
      <c r="C29" s="92">
        <f>C28</f>
        <v>2020</v>
      </c>
      <c r="D29" s="97"/>
      <c r="E29" s="95">
        <v>3.8999999999999998E-3</v>
      </c>
      <c r="F29" s="98">
        <f t="shared" si="13"/>
        <v>-10399.525178555998</v>
      </c>
      <c r="G29" s="94">
        <f t="shared" si="14"/>
        <v>-40.558148196368386</v>
      </c>
      <c r="H29" s="99">
        <f t="shared" si="15"/>
        <v>-10440.083326752367</v>
      </c>
      <c r="I29" s="76">
        <f t="shared" si="1"/>
        <v>21</v>
      </c>
      <c r="J29" s="96"/>
    </row>
    <row r="30" spans="1:10">
      <c r="A30" s="76">
        <f t="shared" si="0"/>
        <v>22</v>
      </c>
      <c r="B30" s="91" t="s">
        <v>203</v>
      </c>
      <c r="C30" s="92">
        <f t="shared" ref="C30:C38" si="16">C29</f>
        <v>2020</v>
      </c>
      <c r="D30" s="97"/>
      <c r="E30" s="95">
        <v>4.1999999999999997E-3</v>
      </c>
      <c r="F30" s="98">
        <f t="shared" si="13"/>
        <v>-10440.083326752367</v>
      </c>
      <c r="G30" s="94">
        <f t="shared" si="14"/>
        <v>-43.848349972359941</v>
      </c>
      <c r="H30" s="99">
        <f t="shared" si="15"/>
        <v>-10483.931676724727</v>
      </c>
      <c r="I30" s="76">
        <f t="shared" si="1"/>
        <v>22</v>
      </c>
      <c r="J30" s="96"/>
    </row>
    <row r="31" spans="1:10">
      <c r="A31" s="76">
        <f t="shared" si="0"/>
        <v>23</v>
      </c>
      <c r="B31" s="91" t="s">
        <v>204</v>
      </c>
      <c r="C31" s="92">
        <f t="shared" si="16"/>
        <v>2020</v>
      </c>
      <c r="D31" s="97"/>
      <c r="E31" s="95">
        <v>3.8999999999999998E-3</v>
      </c>
      <c r="F31" s="98">
        <f t="shared" si="13"/>
        <v>-10483.931676724727</v>
      </c>
      <c r="G31" s="94">
        <f t="shared" si="14"/>
        <v>-40.887333539226432</v>
      </c>
      <c r="H31" s="99">
        <f t="shared" si="15"/>
        <v>-10524.819010263955</v>
      </c>
      <c r="I31" s="76">
        <f t="shared" si="1"/>
        <v>23</v>
      </c>
      <c r="J31" s="96"/>
    </row>
    <row r="32" spans="1:10">
      <c r="A32" s="76">
        <f t="shared" si="0"/>
        <v>24</v>
      </c>
      <c r="B32" s="91" t="s">
        <v>205</v>
      </c>
      <c r="C32" s="92">
        <f t="shared" si="16"/>
        <v>2020</v>
      </c>
      <c r="D32" s="97"/>
      <c r="E32" s="95">
        <v>4.0000000000000001E-3</v>
      </c>
      <c r="F32" s="98">
        <f t="shared" si="13"/>
        <v>-10524.819010263955</v>
      </c>
      <c r="G32" s="94">
        <f t="shared" si="14"/>
        <v>-42.099276041055816</v>
      </c>
      <c r="H32" s="99">
        <f t="shared" si="15"/>
        <v>-10566.91828630501</v>
      </c>
      <c r="I32" s="76">
        <f t="shared" si="1"/>
        <v>24</v>
      </c>
      <c r="J32" s="96"/>
    </row>
    <row r="33" spans="1:10">
      <c r="A33" s="76">
        <f t="shared" si="0"/>
        <v>25</v>
      </c>
      <c r="B33" s="91" t="s">
        <v>206</v>
      </c>
      <c r="C33" s="92">
        <f t="shared" si="16"/>
        <v>2020</v>
      </c>
      <c r="D33" s="97"/>
      <c r="E33" s="95">
        <v>3.8999999999999998E-3</v>
      </c>
      <c r="F33" s="98">
        <f t="shared" si="13"/>
        <v>-10566.91828630501</v>
      </c>
      <c r="G33" s="94">
        <f t="shared" si="14"/>
        <v>-41.210981316589539</v>
      </c>
      <c r="H33" s="99">
        <f t="shared" si="15"/>
        <v>-10608.1292676216</v>
      </c>
      <c r="I33" s="76">
        <f t="shared" si="1"/>
        <v>25</v>
      </c>
      <c r="J33" s="96"/>
    </row>
    <row r="34" spans="1:10">
      <c r="A34" s="76">
        <f t="shared" si="0"/>
        <v>26</v>
      </c>
      <c r="B34" s="91" t="s">
        <v>207</v>
      </c>
      <c r="C34" s="92">
        <f t="shared" si="16"/>
        <v>2020</v>
      </c>
      <c r="D34" s="97"/>
      <c r="E34" s="95">
        <v>2.8999999999999998E-3</v>
      </c>
      <c r="F34" s="98">
        <f t="shared" si="13"/>
        <v>-10608.1292676216</v>
      </c>
      <c r="G34" s="94">
        <f t="shared" si="14"/>
        <v>-30.763574876102638</v>
      </c>
      <c r="H34" s="99">
        <f t="shared" si="15"/>
        <v>-10638.892842497702</v>
      </c>
      <c r="I34" s="76">
        <f t="shared" si="1"/>
        <v>26</v>
      </c>
      <c r="J34" s="96"/>
    </row>
    <row r="35" spans="1:10">
      <c r="A35" s="76">
        <f t="shared" si="0"/>
        <v>27</v>
      </c>
      <c r="B35" s="91" t="s">
        <v>208</v>
      </c>
      <c r="C35" s="92">
        <f t="shared" si="16"/>
        <v>2020</v>
      </c>
      <c r="D35" s="97"/>
      <c r="E35" s="95">
        <v>2.8999999999999998E-3</v>
      </c>
      <c r="F35" s="98">
        <f t="shared" si="13"/>
        <v>-10638.892842497702</v>
      </c>
      <c r="G35" s="94">
        <f t="shared" si="14"/>
        <v>-30.852789243243333</v>
      </c>
      <c r="H35" s="99">
        <f t="shared" si="15"/>
        <v>-10669.745631740945</v>
      </c>
      <c r="I35" s="76">
        <f t="shared" si="1"/>
        <v>27</v>
      </c>
      <c r="J35" s="96"/>
    </row>
    <row r="36" spans="1:10">
      <c r="A36" s="76">
        <f t="shared" si="0"/>
        <v>28</v>
      </c>
      <c r="B36" s="91" t="s">
        <v>209</v>
      </c>
      <c r="C36" s="92">
        <f t="shared" si="16"/>
        <v>2020</v>
      </c>
      <c r="D36" s="97"/>
      <c r="E36" s="95">
        <v>2.8E-3</v>
      </c>
      <c r="F36" s="98">
        <f t="shared" si="13"/>
        <v>-10669.745631740945</v>
      </c>
      <c r="G36" s="94">
        <f t="shared" si="14"/>
        <v>-29.875287768874646</v>
      </c>
      <c r="H36" s="99">
        <f t="shared" si="15"/>
        <v>-10699.62091950982</v>
      </c>
      <c r="I36" s="76">
        <f t="shared" si="1"/>
        <v>28</v>
      </c>
      <c r="J36" s="96"/>
    </row>
    <row r="37" spans="1:10">
      <c r="A37" s="76">
        <f t="shared" si="0"/>
        <v>29</v>
      </c>
      <c r="B37" s="91" t="s">
        <v>210</v>
      </c>
      <c r="C37" s="92">
        <f t="shared" si="16"/>
        <v>2020</v>
      </c>
      <c r="D37" s="97"/>
      <c r="E37" s="95">
        <v>2.8E-3</v>
      </c>
      <c r="F37" s="98">
        <f t="shared" si="13"/>
        <v>-10699.62091950982</v>
      </c>
      <c r="G37" s="94">
        <f t="shared" si="14"/>
        <v>-29.958938574627496</v>
      </c>
      <c r="H37" s="99">
        <f t="shared" si="15"/>
        <v>-10729.579858084448</v>
      </c>
      <c r="I37" s="76">
        <f t="shared" si="1"/>
        <v>29</v>
      </c>
      <c r="J37" s="96"/>
    </row>
    <row r="38" spans="1:10">
      <c r="A38" s="76">
        <f t="shared" si="0"/>
        <v>30</v>
      </c>
      <c r="B38" s="91" t="s">
        <v>211</v>
      </c>
      <c r="C38" s="92">
        <f t="shared" si="16"/>
        <v>2020</v>
      </c>
      <c r="D38" s="97"/>
      <c r="E38" s="95">
        <v>2.7000000000000001E-3</v>
      </c>
      <c r="F38" s="98">
        <f t="shared" si="13"/>
        <v>-10729.579858084448</v>
      </c>
      <c r="G38" s="94">
        <f t="shared" si="14"/>
        <v>-28.96986561682801</v>
      </c>
      <c r="H38" s="99">
        <f t="shared" si="15"/>
        <v>-10758.549723701275</v>
      </c>
      <c r="I38" s="76">
        <f t="shared" si="1"/>
        <v>30</v>
      </c>
      <c r="J38" s="96"/>
    </row>
    <row r="39" spans="1:10">
      <c r="A39" s="76">
        <f t="shared" si="0"/>
        <v>31</v>
      </c>
      <c r="B39" s="113" t="s">
        <v>212</v>
      </c>
      <c r="C39" s="114">
        <f>C38</f>
        <v>2020</v>
      </c>
      <c r="D39" s="115"/>
      <c r="E39" s="116">
        <v>2.8E-3</v>
      </c>
      <c r="F39" s="117">
        <f t="shared" si="13"/>
        <v>-10758.549723701275</v>
      </c>
      <c r="G39" s="118">
        <f t="shared" si="14"/>
        <v>-30.123939226363571</v>
      </c>
      <c r="H39" s="119">
        <f t="shared" si="15"/>
        <v>-10788.673662927638</v>
      </c>
      <c r="I39" s="76">
        <f t="shared" si="1"/>
        <v>31</v>
      </c>
      <c r="J39" s="96"/>
    </row>
    <row r="40" spans="1:10">
      <c r="A40" s="76">
        <f t="shared" si="0"/>
        <v>32</v>
      </c>
      <c r="B40" s="91" t="s">
        <v>201</v>
      </c>
      <c r="C40" s="92">
        <f>C39+1</f>
        <v>2021</v>
      </c>
      <c r="D40" s="97"/>
      <c r="E40" s="95">
        <v>2.8E-3</v>
      </c>
      <c r="F40" s="98">
        <f t="shared" si="13"/>
        <v>-10788.673662927638</v>
      </c>
      <c r="G40" s="94">
        <f t="shared" si="14"/>
        <v>-30.208286256197386</v>
      </c>
      <c r="H40" s="99">
        <f t="shared" si="15"/>
        <v>-10818.881949183835</v>
      </c>
      <c r="I40" s="76">
        <f t="shared" si="1"/>
        <v>32</v>
      </c>
      <c r="J40" s="96"/>
    </row>
    <row r="41" spans="1:10">
      <c r="A41" s="76">
        <f t="shared" si="0"/>
        <v>33</v>
      </c>
      <c r="B41" s="91" t="s">
        <v>202</v>
      </c>
      <c r="C41" s="92">
        <f>C40</f>
        <v>2021</v>
      </c>
      <c r="D41" s="97"/>
      <c r="E41" s="95">
        <v>2.5000000000000001E-3</v>
      </c>
      <c r="F41" s="98">
        <f t="shared" si="13"/>
        <v>-10818.881949183835</v>
      </c>
      <c r="G41" s="94">
        <f t="shared" si="14"/>
        <v>-27.047204872959586</v>
      </c>
      <c r="H41" s="99">
        <f t="shared" si="15"/>
        <v>-10845.929154056794</v>
      </c>
      <c r="I41" s="76">
        <f t="shared" si="1"/>
        <v>33</v>
      </c>
      <c r="J41" s="96"/>
    </row>
    <row r="42" spans="1:10">
      <c r="A42" s="76">
        <f t="shared" si="0"/>
        <v>34</v>
      </c>
      <c r="B42" s="91" t="s">
        <v>203</v>
      </c>
      <c r="C42" s="92">
        <f t="shared" ref="C42:C50" si="17">C41</f>
        <v>2021</v>
      </c>
      <c r="D42" s="97"/>
      <c r="E42" s="95">
        <v>2.8E-3</v>
      </c>
      <c r="F42" s="98">
        <f t="shared" si="13"/>
        <v>-10845.929154056794</v>
      </c>
      <c r="G42" s="94">
        <f t="shared" si="14"/>
        <v>-30.368601631359024</v>
      </c>
      <c r="H42" s="99">
        <f t="shared" si="15"/>
        <v>-10876.297755688152</v>
      </c>
      <c r="I42" s="76">
        <f t="shared" si="1"/>
        <v>34</v>
      </c>
      <c r="J42" s="96"/>
    </row>
    <row r="43" spans="1:10">
      <c r="A43" s="76">
        <f t="shared" si="0"/>
        <v>35</v>
      </c>
      <c r="B43" s="91" t="s">
        <v>204</v>
      </c>
      <c r="C43" s="92">
        <f t="shared" si="17"/>
        <v>2021</v>
      </c>
      <c r="D43" s="97"/>
      <c r="E43" s="95">
        <v>2.7000000000000001E-3</v>
      </c>
      <c r="F43" s="98">
        <f t="shared" si="13"/>
        <v>-10876.297755688152</v>
      </c>
      <c r="G43" s="94">
        <f t="shared" si="14"/>
        <v>-29.366003940358013</v>
      </c>
      <c r="H43" s="99">
        <f t="shared" si="15"/>
        <v>-10905.663759628511</v>
      </c>
      <c r="I43" s="76">
        <f t="shared" si="1"/>
        <v>35</v>
      </c>
      <c r="J43" s="96"/>
    </row>
    <row r="44" spans="1:10">
      <c r="A44" s="76">
        <f t="shared" si="0"/>
        <v>36</v>
      </c>
      <c r="B44" s="91" t="s">
        <v>205</v>
      </c>
      <c r="C44" s="92">
        <f t="shared" si="17"/>
        <v>2021</v>
      </c>
      <c r="D44" s="97"/>
      <c r="E44" s="95">
        <v>2.8E-3</v>
      </c>
      <c r="F44" s="98">
        <f t="shared" si="13"/>
        <v>-10905.663759628511</v>
      </c>
      <c r="G44" s="94">
        <f t="shared" si="14"/>
        <v>-30.535858526959831</v>
      </c>
      <c r="H44" s="99">
        <f t="shared" si="15"/>
        <v>-10936.199618155471</v>
      </c>
      <c r="I44" s="76">
        <f t="shared" si="1"/>
        <v>36</v>
      </c>
      <c r="J44" s="96"/>
    </row>
    <row r="45" spans="1:10">
      <c r="A45" s="76">
        <f t="shared" si="0"/>
        <v>37</v>
      </c>
      <c r="B45" s="91" t="s">
        <v>206</v>
      </c>
      <c r="C45" s="92">
        <f t="shared" si="17"/>
        <v>2021</v>
      </c>
      <c r="D45" s="97"/>
      <c r="E45" s="95">
        <v>2.7000000000000001E-3</v>
      </c>
      <c r="F45" s="98">
        <f t="shared" si="13"/>
        <v>-10936.199618155471</v>
      </c>
      <c r="G45" s="94">
        <f t="shared" si="14"/>
        <v>-29.527738969019776</v>
      </c>
      <c r="H45" s="99">
        <f t="shared" si="15"/>
        <v>-10965.727357124491</v>
      </c>
      <c r="I45" s="76">
        <f t="shared" si="1"/>
        <v>37</v>
      </c>
      <c r="J45" s="96"/>
    </row>
    <row r="46" spans="1:10">
      <c r="A46" s="76">
        <f t="shared" si="0"/>
        <v>38</v>
      </c>
      <c r="B46" s="91" t="s">
        <v>207</v>
      </c>
      <c r="C46" s="92">
        <f t="shared" si="17"/>
        <v>2021</v>
      </c>
      <c r="D46" s="97"/>
      <c r="E46" s="95">
        <v>2.8E-3</v>
      </c>
      <c r="F46" s="98">
        <f t="shared" si="13"/>
        <v>-10965.727357124491</v>
      </c>
      <c r="G46" s="94">
        <f t="shared" si="14"/>
        <v>-30.704036599948576</v>
      </c>
      <c r="H46" s="99">
        <f t="shared" si="15"/>
        <v>-10996.431393724441</v>
      </c>
      <c r="I46" s="76">
        <f t="shared" si="1"/>
        <v>38</v>
      </c>
      <c r="J46" s="96"/>
    </row>
    <row r="47" spans="1:10">
      <c r="A47" s="76">
        <f t="shared" si="0"/>
        <v>39</v>
      </c>
      <c r="B47" s="91" t="s">
        <v>208</v>
      </c>
      <c r="C47" s="92">
        <f t="shared" si="17"/>
        <v>2021</v>
      </c>
      <c r="D47" s="97"/>
      <c r="E47" s="95">
        <v>2.8E-3</v>
      </c>
      <c r="F47" s="98">
        <f t="shared" si="13"/>
        <v>-10996.431393724441</v>
      </c>
      <c r="G47" s="94">
        <f t="shared" si="14"/>
        <v>-30.790007902428432</v>
      </c>
      <c r="H47" s="99">
        <f t="shared" si="15"/>
        <v>-11027.221401626868</v>
      </c>
      <c r="I47" s="76">
        <f t="shared" si="1"/>
        <v>39</v>
      </c>
      <c r="J47" s="96"/>
    </row>
    <row r="48" spans="1:10">
      <c r="A48" s="76">
        <f t="shared" si="0"/>
        <v>40</v>
      </c>
      <c r="B48" s="91" t="s">
        <v>209</v>
      </c>
      <c r="C48" s="92">
        <f t="shared" si="17"/>
        <v>2021</v>
      </c>
      <c r="D48" s="97"/>
      <c r="E48" s="95">
        <v>2.7000000000000001E-3</v>
      </c>
      <c r="F48" s="98">
        <f t="shared" si="13"/>
        <v>-11027.221401626868</v>
      </c>
      <c r="G48" s="94">
        <f t="shared" si="14"/>
        <v>-29.773497784392546</v>
      </c>
      <c r="H48" s="99">
        <f t="shared" si="15"/>
        <v>-11056.99489941126</v>
      </c>
      <c r="I48" s="76">
        <f t="shared" si="1"/>
        <v>40</v>
      </c>
      <c r="J48" s="96"/>
    </row>
    <row r="49" spans="1:10">
      <c r="A49" s="76">
        <f t="shared" si="0"/>
        <v>41</v>
      </c>
      <c r="B49" s="91" t="s">
        <v>210</v>
      </c>
      <c r="C49" s="92">
        <f t="shared" si="17"/>
        <v>2021</v>
      </c>
      <c r="D49" s="97"/>
      <c r="E49" s="95">
        <v>2.8E-3</v>
      </c>
      <c r="F49" s="98">
        <f t="shared" si="13"/>
        <v>-11056.99489941126</v>
      </c>
      <c r="G49" s="94">
        <f t="shared" si="14"/>
        <v>-30.959585718351526</v>
      </c>
      <c r="H49" s="99">
        <f t="shared" si="15"/>
        <v>-11087.954485129612</v>
      </c>
      <c r="I49" s="76">
        <f t="shared" si="1"/>
        <v>41</v>
      </c>
      <c r="J49" s="96"/>
    </row>
    <row r="50" spans="1:10">
      <c r="A50" s="76">
        <f t="shared" si="0"/>
        <v>42</v>
      </c>
      <c r="B50" s="91" t="s">
        <v>211</v>
      </c>
      <c r="C50" s="92">
        <f t="shared" si="17"/>
        <v>2021</v>
      </c>
      <c r="D50" s="97"/>
      <c r="E50" s="95">
        <v>2.7000000000000001E-3</v>
      </c>
      <c r="F50" s="98">
        <f t="shared" si="13"/>
        <v>-11087.954485129612</v>
      </c>
      <c r="G50" s="94">
        <f t="shared" si="14"/>
        <v>-29.937477109849954</v>
      </c>
      <c r="H50" s="99">
        <f t="shared" si="15"/>
        <v>-11117.891962239462</v>
      </c>
      <c r="I50" s="76">
        <f t="shared" si="1"/>
        <v>42</v>
      </c>
      <c r="J50" s="96"/>
    </row>
    <row r="51" spans="1:10">
      <c r="A51" s="76">
        <f t="shared" si="0"/>
        <v>43</v>
      </c>
      <c r="B51" s="113" t="s">
        <v>212</v>
      </c>
      <c r="C51" s="114">
        <f>C50</f>
        <v>2021</v>
      </c>
      <c r="D51" s="115"/>
      <c r="E51" s="116">
        <v>2.8E-3</v>
      </c>
      <c r="F51" s="117">
        <f t="shared" si="13"/>
        <v>-11117.891962239462</v>
      </c>
      <c r="G51" s="118">
        <f t="shared" si="14"/>
        <v>-31.130097494270494</v>
      </c>
      <c r="H51" s="119">
        <f t="shared" si="15"/>
        <v>-11149.022059733732</v>
      </c>
      <c r="I51" s="76">
        <f t="shared" si="1"/>
        <v>43</v>
      </c>
      <c r="J51" s="96"/>
    </row>
    <row r="52" spans="1:10">
      <c r="A52" s="76">
        <f t="shared" si="0"/>
        <v>44</v>
      </c>
      <c r="B52" s="91" t="s">
        <v>201</v>
      </c>
      <c r="C52" s="92">
        <v>2022</v>
      </c>
      <c r="D52" s="97"/>
      <c r="E52" s="95">
        <v>2.8E-3</v>
      </c>
      <c r="F52" s="98">
        <f t="shared" si="13"/>
        <v>-11149.022059733732</v>
      </c>
      <c r="G52" s="112">
        <f t="shared" si="14"/>
        <v>-31.217261767254449</v>
      </c>
      <c r="H52" s="99">
        <f t="shared" si="15"/>
        <v>-11180.239321500987</v>
      </c>
      <c r="I52" s="76">
        <f t="shared" si="1"/>
        <v>44</v>
      </c>
      <c r="J52" s="96"/>
    </row>
    <row r="53" spans="1:10">
      <c r="A53" s="76">
        <f t="shared" si="0"/>
        <v>45</v>
      </c>
      <c r="B53" s="91" t="s">
        <v>202</v>
      </c>
      <c r="C53" s="92">
        <v>2022</v>
      </c>
      <c r="D53" s="97"/>
      <c r="E53" s="95">
        <v>2.5000000000000001E-3</v>
      </c>
      <c r="F53" s="98">
        <f t="shared" si="13"/>
        <v>-11180.239321500987</v>
      </c>
      <c r="G53" s="112">
        <f t="shared" si="14"/>
        <v>-27.950598303752468</v>
      </c>
      <c r="H53" s="99">
        <f t="shared" si="15"/>
        <v>-11208.189919804739</v>
      </c>
      <c r="I53" s="76">
        <f t="shared" si="1"/>
        <v>45</v>
      </c>
      <c r="J53" s="96"/>
    </row>
    <row r="54" spans="1:10">
      <c r="A54" s="76">
        <f t="shared" si="0"/>
        <v>46</v>
      </c>
      <c r="B54" s="91" t="s">
        <v>203</v>
      </c>
      <c r="C54" s="92">
        <v>2022</v>
      </c>
      <c r="D54" s="97"/>
      <c r="E54" s="95">
        <v>2.8E-3</v>
      </c>
      <c r="F54" s="98">
        <f t="shared" si="13"/>
        <v>-11208.189919804739</v>
      </c>
      <c r="G54" s="112">
        <f t="shared" si="14"/>
        <v>-31.382931775453269</v>
      </c>
      <c r="H54" s="99">
        <f t="shared" si="15"/>
        <v>-11239.572851580193</v>
      </c>
      <c r="I54" s="76">
        <f t="shared" si="1"/>
        <v>46</v>
      </c>
      <c r="J54" s="96"/>
    </row>
    <row r="55" spans="1:10">
      <c r="A55" s="76">
        <f t="shared" si="0"/>
        <v>47</v>
      </c>
      <c r="B55" s="91" t="s">
        <v>204</v>
      </c>
      <c r="C55" s="92">
        <v>2022</v>
      </c>
      <c r="D55" s="97"/>
      <c r="E55" s="95">
        <v>2.7000000000000001E-3</v>
      </c>
      <c r="F55" s="98">
        <f t="shared" si="13"/>
        <v>-11239.572851580193</v>
      </c>
      <c r="G55" s="112">
        <f t="shared" si="14"/>
        <v>-30.346846699266521</v>
      </c>
      <c r="H55" s="99">
        <f t="shared" si="15"/>
        <v>-11269.91969827946</v>
      </c>
      <c r="I55" s="76">
        <f t="shared" si="1"/>
        <v>47</v>
      </c>
      <c r="J55" s="96"/>
    </row>
    <row r="56" spans="1:10">
      <c r="A56" s="76">
        <f t="shared" si="0"/>
        <v>48</v>
      </c>
      <c r="B56" s="91" t="s">
        <v>205</v>
      </c>
      <c r="C56" s="92">
        <v>2022</v>
      </c>
      <c r="D56" s="97"/>
      <c r="E56" s="95">
        <v>2.8E-3</v>
      </c>
      <c r="F56" s="98">
        <f t="shared" si="13"/>
        <v>-11269.91969827946</v>
      </c>
      <c r="G56" s="112">
        <f t="shared" si="14"/>
        <v>-31.555775155182488</v>
      </c>
      <c r="H56" s="99">
        <f t="shared" si="15"/>
        <v>-11301.475473434642</v>
      </c>
      <c r="I56" s="76">
        <f t="shared" si="1"/>
        <v>48</v>
      </c>
      <c r="J56" s="96"/>
    </row>
    <row r="57" spans="1:10">
      <c r="A57" s="76">
        <f t="shared" si="0"/>
        <v>49</v>
      </c>
      <c r="B57" s="91" t="s">
        <v>206</v>
      </c>
      <c r="C57" s="92">
        <v>2022</v>
      </c>
      <c r="D57" s="97"/>
      <c r="E57" s="95">
        <v>2.7000000000000001E-3</v>
      </c>
      <c r="F57" s="98">
        <f t="shared" si="13"/>
        <v>-11301.475473434642</v>
      </c>
      <c r="G57" s="112">
        <f t="shared" si="14"/>
        <v>-30.513983778273538</v>
      </c>
      <c r="H57" s="99">
        <f t="shared" si="15"/>
        <v>-11331.989457212916</v>
      </c>
      <c r="I57" s="76">
        <f t="shared" si="1"/>
        <v>49</v>
      </c>
      <c r="J57" s="96"/>
    </row>
    <row r="58" spans="1:10">
      <c r="A58" s="76">
        <f t="shared" si="0"/>
        <v>50</v>
      </c>
      <c r="B58" s="91" t="s">
        <v>207</v>
      </c>
      <c r="C58" s="92">
        <v>2022</v>
      </c>
      <c r="D58" s="97"/>
      <c r="E58" s="95">
        <v>3.0999999999999999E-3</v>
      </c>
      <c r="F58" s="98">
        <f t="shared" si="13"/>
        <v>-11331.989457212916</v>
      </c>
      <c r="G58" s="112">
        <f t="shared" si="14"/>
        <v>-35.129167317360036</v>
      </c>
      <c r="H58" s="99">
        <f t="shared" si="15"/>
        <v>-11367.118624530276</v>
      </c>
      <c r="I58" s="76">
        <f t="shared" si="1"/>
        <v>50</v>
      </c>
      <c r="J58" s="96"/>
    </row>
    <row r="59" spans="1:10">
      <c r="A59" s="76">
        <f t="shared" si="0"/>
        <v>51</v>
      </c>
      <c r="B59" s="91" t="s">
        <v>208</v>
      </c>
      <c r="C59" s="92">
        <v>2022</v>
      </c>
      <c r="D59" s="97"/>
      <c r="E59" s="95">
        <v>3.0999999999999999E-3</v>
      </c>
      <c r="F59" s="98">
        <f t="shared" si="13"/>
        <v>-11367.118624530276</v>
      </c>
      <c r="G59" s="112">
        <f t="shared" si="14"/>
        <v>-35.238067736043853</v>
      </c>
      <c r="H59" s="99">
        <f t="shared" si="15"/>
        <v>-11402.356692266319</v>
      </c>
      <c r="I59" s="76">
        <f t="shared" si="1"/>
        <v>51</v>
      </c>
      <c r="J59" s="96"/>
    </row>
    <row r="60" spans="1:10">
      <c r="A60" s="76">
        <f t="shared" si="0"/>
        <v>52</v>
      </c>
      <c r="B60" s="91" t="s">
        <v>209</v>
      </c>
      <c r="C60" s="92">
        <v>2022</v>
      </c>
      <c r="D60" s="97"/>
      <c r="E60" s="95">
        <v>3.0000000000000001E-3</v>
      </c>
      <c r="F60" s="98">
        <f t="shared" si="13"/>
        <v>-11402.356692266319</v>
      </c>
      <c r="G60" s="112">
        <f t="shared" si="14"/>
        <v>-34.207070076798956</v>
      </c>
      <c r="H60" s="99">
        <f t="shared" si="15"/>
        <v>-11436.563762343118</v>
      </c>
      <c r="I60" s="76">
        <f t="shared" si="1"/>
        <v>52</v>
      </c>
      <c r="J60" s="96"/>
    </row>
    <row r="61" spans="1:10">
      <c r="A61" s="76">
        <f t="shared" si="0"/>
        <v>53</v>
      </c>
      <c r="B61" s="91" t="s">
        <v>210</v>
      </c>
      <c r="C61" s="92">
        <v>2022</v>
      </c>
      <c r="D61" s="97"/>
      <c r="E61" s="95">
        <v>4.1999999999999997E-3</v>
      </c>
      <c r="F61" s="98">
        <f t="shared" si="13"/>
        <v>-11436.563762343118</v>
      </c>
      <c r="G61" s="112">
        <f t="shared" si="14"/>
        <v>-48.033567801841087</v>
      </c>
      <c r="H61" s="99">
        <f t="shared" si="15"/>
        <v>-11484.597330144959</v>
      </c>
      <c r="I61" s="76">
        <f t="shared" si="1"/>
        <v>53</v>
      </c>
      <c r="J61" s="96"/>
    </row>
    <row r="62" spans="1:10">
      <c r="A62" s="76">
        <f t="shared" si="0"/>
        <v>54</v>
      </c>
      <c r="B62" s="91" t="s">
        <v>211</v>
      </c>
      <c r="C62" s="92">
        <v>2022</v>
      </c>
      <c r="D62" s="97"/>
      <c r="E62" s="95">
        <v>4.0000000000000001E-3</v>
      </c>
      <c r="F62" s="98">
        <f t="shared" si="13"/>
        <v>-11484.597330144959</v>
      </c>
      <c r="G62" s="112">
        <f t="shared" si="14"/>
        <v>-45.938389320579837</v>
      </c>
      <c r="H62" s="99">
        <f t="shared" si="15"/>
        <v>-11530.535719465539</v>
      </c>
      <c r="I62" s="76">
        <f t="shared" si="1"/>
        <v>54</v>
      </c>
      <c r="J62" s="96"/>
    </row>
    <row r="63" spans="1:10">
      <c r="A63" s="76">
        <f t="shared" si="0"/>
        <v>55</v>
      </c>
      <c r="B63" s="113" t="s">
        <v>212</v>
      </c>
      <c r="C63" s="114">
        <v>2022</v>
      </c>
      <c r="D63" s="115"/>
      <c r="E63" s="116">
        <v>4.1999999999999997E-3</v>
      </c>
      <c r="F63" s="117">
        <f t="shared" si="13"/>
        <v>-11530.535719465539</v>
      </c>
      <c r="G63" s="118">
        <f t="shared" si="14"/>
        <v>-48.428250021755261</v>
      </c>
      <c r="H63" s="119">
        <f t="shared" si="15"/>
        <v>-11578.963969487295</v>
      </c>
      <c r="I63" s="76">
        <f t="shared" si="1"/>
        <v>55</v>
      </c>
      <c r="J63" s="96"/>
    </row>
    <row r="64" spans="1:10">
      <c r="A64" s="76">
        <f t="shared" si="0"/>
        <v>56</v>
      </c>
      <c r="B64" s="91" t="s">
        <v>201</v>
      </c>
      <c r="C64" s="92">
        <v>2023</v>
      </c>
      <c r="D64" s="97"/>
      <c r="E64" s="95">
        <v>5.4000000000000003E-3</v>
      </c>
      <c r="F64" s="98">
        <f t="shared" si="13"/>
        <v>-11578.963969487295</v>
      </c>
      <c r="G64" s="112">
        <f t="shared" si="14"/>
        <v>-62.526405435231396</v>
      </c>
      <c r="H64" s="99">
        <f t="shared" si="15"/>
        <v>-11641.490374922527</v>
      </c>
      <c r="I64" s="76">
        <f t="shared" si="1"/>
        <v>56</v>
      </c>
      <c r="J64" s="96"/>
    </row>
    <row r="65" spans="1:10">
      <c r="A65" s="76">
        <f t="shared" si="0"/>
        <v>57</v>
      </c>
      <c r="B65" s="91" t="s">
        <v>202</v>
      </c>
      <c r="C65" s="92">
        <v>2023</v>
      </c>
      <c r="D65" s="97"/>
      <c r="E65" s="95">
        <v>4.7999999999999996E-3</v>
      </c>
      <c r="F65" s="98">
        <f t="shared" si="13"/>
        <v>-11641.490374922527</v>
      </c>
      <c r="G65" s="112">
        <f t="shared" si="14"/>
        <v>-55.879153799628121</v>
      </c>
      <c r="H65" s="99">
        <f t="shared" si="15"/>
        <v>-11697.369528722154</v>
      </c>
      <c r="I65" s="76">
        <f t="shared" si="1"/>
        <v>57</v>
      </c>
      <c r="J65" s="96"/>
    </row>
    <row r="66" spans="1:10">
      <c r="A66" s="76">
        <f t="shared" si="0"/>
        <v>58</v>
      </c>
      <c r="B66" s="91" t="s">
        <v>203</v>
      </c>
      <c r="C66" s="92">
        <v>2023</v>
      </c>
      <c r="D66" s="97"/>
      <c r="E66" s="95">
        <v>5.4000000000000003E-3</v>
      </c>
      <c r="F66" s="98">
        <f t="shared" si="13"/>
        <v>-11697.369528722154</v>
      </c>
      <c r="G66" s="112">
        <f t="shared" si="14"/>
        <v>-63.165795455099641</v>
      </c>
      <c r="H66" s="99">
        <f t="shared" si="15"/>
        <v>-11760.535324177254</v>
      </c>
      <c r="I66" s="76">
        <f t="shared" si="1"/>
        <v>58</v>
      </c>
      <c r="J66" s="96"/>
    </row>
    <row r="67" spans="1:10">
      <c r="A67" s="76">
        <f t="shared" si="0"/>
        <v>59</v>
      </c>
      <c r="B67" s="91" t="s">
        <v>204</v>
      </c>
      <c r="C67" s="92">
        <v>2023</v>
      </c>
      <c r="D67" s="97"/>
      <c r="E67" s="95">
        <v>6.1999999999999998E-3</v>
      </c>
      <c r="F67" s="98">
        <f t="shared" si="13"/>
        <v>-11760.535324177254</v>
      </c>
      <c r="G67" s="112">
        <f>(H66+F67)/2*E67</f>
        <v>-72.915319009898965</v>
      </c>
      <c r="H67" s="99">
        <f t="shared" si="15"/>
        <v>-11833.450643187152</v>
      </c>
      <c r="I67" s="76">
        <f t="shared" si="1"/>
        <v>59</v>
      </c>
      <c r="J67" s="96"/>
    </row>
    <row r="68" spans="1:10">
      <c r="A68" s="76">
        <f t="shared" si="0"/>
        <v>60</v>
      </c>
      <c r="B68" s="91" t="s">
        <v>205</v>
      </c>
      <c r="C68" s="92">
        <v>2023</v>
      </c>
      <c r="D68" s="97"/>
      <c r="E68" s="95">
        <v>6.4000000000000003E-3</v>
      </c>
      <c r="F68" s="98">
        <f t="shared" si="13"/>
        <v>-11833.450643187152</v>
      </c>
      <c r="G68" s="112">
        <f>(H67+F68)/2*E68</f>
        <v>-75.734084116397781</v>
      </c>
      <c r="H68" s="99">
        <f t="shared" si="15"/>
        <v>-11909.184727303551</v>
      </c>
      <c r="I68" s="76">
        <f t="shared" si="1"/>
        <v>60</v>
      </c>
      <c r="J68" s="96"/>
    </row>
    <row r="69" spans="1:10">
      <c r="A69" s="76">
        <f>A68+1</f>
        <v>61</v>
      </c>
      <c r="B69" s="91" t="s">
        <v>206</v>
      </c>
      <c r="C69" s="92">
        <v>2023</v>
      </c>
      <c r="D69" s="97"/>
      <c r="E69" s="95">
        <v>6.1999999999999998E-3</v>
      </c>
      <c r="F69" s="98">
        <f>H68+D69</f>
        <v>-11909.184727303551</v>
      </c>
      <c r="G69" s="112">
        <f>(H68+F69)/2*E69</f>
        <v>-73.836945309282015</v>
      </c>
      <c r="H69" s="99">
        <f>F69+G69</f>
        <v>-11983.021672612833</v>
      </c>
      <c r="I69" s="76">
        <f>I68+1</f>
        <v>61</v>
      </c>
      <c r="J69" s="96"/>
    </row>
    <row r="70" spans="1:10">
      <c r="A70" s="76">
        <f t="shared" ref="A70:A100" si="18">A69+1</f>
        <v>62</v>
      </c>
      <c r="B70" s="91" t="s">
        <v>207</v>
      </c>
      <c r="C70" s="92">
        <v>2023</v>
      </c>
      <c r="D70" s="97"/>
      <c r="E70" s="95">
        <v>6.7999999999999996E-3</v>
      </c>
      <c r="F70" s="98">
        <f t="shared" ref="F70:F99" si="19">H69+D70</f>
        <v>-11983.021672612833</v>
      </c>
      <c r="G70" s="112">
        <f t="shared" ref="G70:G99" si="20">(H69+F70)/2*E70</f>
        <v>-81.484547373767256</v>
      </c>
      <c r="H70" s="99">
        <f t="shared" ref="H70:H99" si="21">F70+G70</f>
        <v>-12064.506219986601</v>
      </c>
      <c r="I70" s="76">
        <f t="shared" ref="I70:I100" si="22">I69+1</f>
        <v>62</v>
      </c>
      <c r="J70" s="96"/>
    </row>
    <row r="71" spans="1:10">
      <c r="A71" s="76">
        <f t="shared" si="18"/>
        <v>63</v>
      </c>
      <c r="B71" s="91" t="s">
        <v>208</v>
      </c>
      <c r="C71" s="92">
        <v>2023</v>
      </c>
      <c r="D71" s="97"/>
      <c r="E71" s="95">
        <v>6.7999999999999996E-3</v>
      </c>
      <c r="F71" s="98">
        <f t="shared" si="19"/>
        <v>-12064.506219986601</v>
      </c>
      <c r="G71" s="112">
        <f t="shared" si="20"/>
        <v>-82.038642295908886</v>
      </c>
      <c r="H71" s="99">
        <f t="shared" si="21"/>
        <v>-12146.54486228251</v>
      </c>
      <c r="I71" s="76">
        <f t="shared" si="22"/>
        <v>63</v>
      </c>
      <c r="J71" s="96"/>
    </row>
    <row r="72" spans="1:10">
      <c r="A72" s="76">
        <f t="shared" si="18"/>
        <v>64</v>
      </c>
      <c r="B72" s="91" t="s">
        <v>209</v>
      </c>
      <c r="C72" s="92">
        <v>2023</v>
      </c>
      <c r="D72" s="97"/>
      <c r="E72" s="95">
        <v>6.6E-3</v>
      </c>
      <c r="F72" s="98">
        <f t="shared" si="19"/>
        <v>-12146.54486228251</v>
      </c>
      <c r="G72" s="112">
        <f t="shared" si="20"/>
        <v>-80.167196091064568</v>
      </c>
      <c r="H72" s="99">
        <f t="shared" si="21"/>
        <v>-12226.712058373574</v>
      </c>
      <c r="I72" s="76">
        <f t="shared" si="22"/>
        <v>64</v>
      </c>
      <c r="J72" s="96"/>
    </row>
    <row r="73" spans="1:10">
      <c r="A73" s="76">
        <f t="shared" si="18"/>
        <v>65</v>
      </c>
      <c r="B73" s="91" t="s">
        <v>210</v>
      </c>
      <c r="C73" s="92">
        <v>2023</v>
      </c>
      <c r="D73" s="97"/>
      <c r="E73" s="95">
        <v>7.1000000000000004E-3</v>
      </c>
      <c r="F73" s="98">
        <f t="shared" si="19"/>
        <v>-12226.712058373574</v>
      </c>
      <c r="G73" s="112">
        <f t="shared" si="20"/>
        <v>-86.809655614452382</v>
      </c>
      <c r="H73" s="99">
        <f t="shared" si="21"/>
        <v>-12313.521713988026</v>
      </c>
      <c r="I73" s="76">
        <f t="shared" si="22"/>
        <v>65</v>
      </c>
      <c r="J73" s="96"/>
    </row>
    <row r="74" spans="1:10">
      <c r="A74" s="76">
        <f t="shared" si="18"/>
        <v>66</v>
      </c>
      <c r="B74" s="91" t="s">
        <v>211</v>
      </c>
      <c r="C74" s="92">
        <v>2023</v>
      </c>
      <c r="D74" s="97"/>
      <c r="E74" s="95">
        <v>6.8999999999999999E-3</v>
      </c>
      <c r="F74" s="98">
        <f t="shared" si="19"/>
        <v>-12313.521713988026</v>
      </c>
      <c r="G74" s="112">
        <f t="shared" si="20"/>
        <v>-84.963299826517371</v>
      </c>
      <c r="H74" s="99">
        <f t="shared" si="21"/>
        <v>-12398.485013814543</v>
      </c>
      <c r="I74" s="76">
        <f t="shared" si="22"/>
        <v>66</v>
      </c>
      <c r="J74" s="96"/>
    </row>
    <row r="75" spans="1:10">
      <c r="A75" s="76">
        <f t="shared" si="18"/>
        <v>67</v>
      </c>
      <c r="B75" s="113" t="s">
        <v>212</v>
      </c>
      <c r="C75" s="114">
        <v>2023</v>
      </c>
      <c r="D75" s="115"/>
      <c r="E75" s="116">
        <v>7.1000000000000004E-3</v>
      </c>
      <c r="F75" s="117">
        <f t="shared" si="19"/>
        <v>-12398.485013814543</v>
      </c>
      <c r="G75" s="118">
        <f t="shared" si="20"/>
        <v>-88.029243598083255</v>
      </c>
      <c r="H75" s="119">
        <f t="shared" si="21"/>
        <v>-12486.514257412626</v>
      </c>
      <c r="I75" s="76">
        <f t="shared" si="22"/>
        <v>67</v>
      </c>
      <c r="J75" s="96"/>
    </row>
    <row r="76" spans="1:10">
      <c r="A76" s="76">
        <f t="shared" si="18"/>
        <v>68</v>
      </c>
      <c r="B76" s="91" t="s">
        <v>201</v>
      </c>
      <c r="C76" s="92">
        <v>2024</v>
      </c>
      <c r="D76" s="97"/>
      <c r="E76" s="95">
        <v>7.1999999999999998E-3</v>
      </c>
      <c r="F76" s="98">
        <f t="shared" si="19"/>
        <v>-12486.514257412626</v>
      </c>
      <c r="G76" s="112">
        <f t="shared" si="20"/>
        <v>-89.902902653370901</v>
      </c>
      <c r="H76" s="99">
        <f t="shared" si="21"/>
        <v>-12576.417160065997</v>
      </c>
      <c r="I76" s="76">
        <f t="shared" si="22"/>
        <v>68</v>
      </c>
      <c r="J76" s="96"/>
    </row>
    <row r="77" spans="1:10">
      <c r="A77" s="76">
        <f t="shared" si="18"/>
        <v>69</v>
      </c>
      <c r="B77" s="91" t="s">
        <v>202</v>
      </c>
      <c r="C77" s="92">
        <v>2024</v>
      </c>
      <c r="D77" s="97"/>
      <c r="E77" s="95">
        <v>6.7999999999999996E-3</v>
      </c>
      <c r="F77" s="98">
        <f t="shared" si="19"/>
        <v>-12576.417160065997</v>
      </c>
      <c r="G77" s="112">
        <f t="shared" si="20"/>
        <v>-85.519636688448784</v>
      </c>
      <c r="H77" s="99">
        <f t="shared" si="21"/>
        <v>-12661.936796754446</v>
      </c>
      <c r="I77" s="76">
        <f t="shared" si="22"/>
        <v>69</v>
      </c>
      <c r="J77" s="96"/>
    </row>
    <row r="78" spans="1:10">
      <c r="A78" s="76">
        <f t="shared" si="18"/>
        <v>70</v>
      </c>
      <c r="B78" s="91" t="s">
        <v>203</v>
      </c>
      <c r="C78" s="92">
        <v>2024</v>
      </c>
      <c r="D78" s="97"/>
      <c r="E78" s="95">
        <v>7.1999999999999998E-3</v>
      </c>
      <c r="F78" s="98">
        <f t="shared" si="19"/>
        <v>-12661.936796754446</v>
      </c>
      <c r="G78" s="112">
        <f t="shared" si="20"/>
        <v>-91.165944936632002</v>
      </c>
      <c r="H78" s="99">
        <f t="shared" si="21"/>
        <v>-12753.102741691078</v>
      </c>
      <c r="I78" s="76">
        <f t="shared" si="22"/>
        <v>70</v>
      </c>
      <c r="J78" s="96"/>
    </row>
    <row r="79" spans="1:10">
      <c r="A79" s="76">
        <f t="shared" si="18"/>
        <v>71</v>
      </c>
      <c r="B79" s="91" t="s">
        <v>204</v>
      </c>
      <c r="C79" s="92">
        <v>2024</v>
      </c>
      <c r="D79" s="97"/>
      <c r="E79" s="95">
        <v>7.0000000000000001E-3</v>
      </c>
      <c r="F79" s="98">
        <f t="shared" si="19"/>
        <v>-12753.102741691078</v>
      </c>
      <c r="G79" s="112">
        <f t="shared" si="20"/>
        <v>-89.271719191837548</v>
      </c>
      <c r="H79" s="99">
        <f t="shared" si="21"/>
        <v>-12842.374460882917</v>
      </c>
      <c r="I79" s="76">
        <f t="shared" si="22"/>
        <v>71</v>
      </c>
      <c r="J79" s="96"/>
    </row>
    <row r="80" spans="1:10">
      <c r="A80" s="76">
        <f t="shared" si="18"/>
        <v>72</v>
      </c>
      <c r="B80" s="91" t="s">
        <v>205</v>
      </c>
      <c r="C80" s="92">
        <v>2024</v>
      </c>
      <c r="D80" s="97"/>
      <c r="E80" s="95">
        <v>7.1999999999999998E-3</v>
      </c>
      <c r="F80" s="98">
        <f t="shared" si="19"/>
        <v>-12842.374460882917</v>
      </c>
      <c r="G80" s="112">
        <f t="shared" si="20"/>
        <v>-92.465096118356996</v>
      </c>
      <c r="H80" s="99">
        <f t="shared" si="21"/>
        <v>-12934.839557001273</v>
      </c>
      <c r="I80" s="76">
        <f t="shared" si="22"/>
        <v>72</v>
      </c>
      <c r="J80" s="96"/>
    </row>
    <row r="81" spans="1:10">
      <c r="A81" s="76">
        <f t="shared" si="18"/>
        <v>73</v>
      </c>
      <c r="B81" s="91" t="s">
        <v>206</v>
      </c>
      <c r="C81" s="92">
        <v>2024</v>
      </c>
      <c r="D81" s="97"/>
      <c r="E81" s="95">
        <v>7.0000000000000001E-3</v>
      </c>
      <c r="F81" s="98">
        <f t="shared" si="19"/>
        <v>-12934.839557001273</v>
      </c>
      <c r="G81" s="112">
        <f t="shared" si="20"/>
        <v>-90.543876899008907</v>
      </c>
      <c r="H81" s="99">
        <f t="shared" si="21"/>
        <v>-13025.383433900282</v>
      </c>
      <c r="I81" s="76">
        <f t="shared" si="22"/>
        <v>73</v>
      </c>
      <c r="J81" s="96"/>
    </row>
    <row r="82" spans="1:10">
      <c r="A82" s="76">
        <f t="shared" si="18"/>
        <v>74</v>
      </c>
      <c r="B82" s="91" t="s">
        <v>207</v>
      </c>
      <c r="C82" s="92">
        <v>2024</v>
      </c>
      <c r="D82" s="97"/>
      <c r="E82" s="95">
        <v>7.1999999999999998E-3</v>
      </c>
      <c r="F82" s="98">
        <f t="shared" si="19"/>
        <v>-13025.383433900282</v>
      </c>
      <c r="G82" s="112">
        <f t="shared" si="20"/>
        <v>-93.782760724082024</v>
      </c>
      <c r="H82" s="99">
        <f t="shared" si="21"/>
        <v>-13119.166194624364</v>
      </c>
      <c r="I82" s="76">
        <f t="shared" si="22"/>
        <v>74</v>
      </c>
      <c r="J82" s="96"/>
    </row>
    <row r="83" spans="1:10">
      <c r="A83" s="76">
        <f t="shared" si="18"/>
        <v>75</v>
      </c>
      <c r="B83" s="91" t="s">
        <v>208</v>
      </c>
      <c r="C83" s="92">
        <v>2024</v>
      </c>
      <c r="D83" s="97"/>
      <c r="E83" s="95">
        <v>7.1999999999999998E-3</v>
      </c>
      <c r="F83" s="98">
        <f t="shared" si="19"/>
        <v>-13119.166194624364</v>
      </c>
      <c r="G83" s="112">
        <f t="shared" si="20"/>
        <v>-94.45799660129542</v>
      </c>
      <c r="H83" s="99">
        <f t="shared" si="21"/>
        <v>-13213.624191225659</v>
      </c>
      <c r="I83" s="76">
        <f t="shared" si="22"/>
        <v>75</v>
      </c>
      <c r="J83" s="96"/>
    </row>
    <row r="84" spans="1:10">
      <c r="A84" s="76">
        <f t="shared" si="18"/>
        <v>76</v>
      </c>
      <c r="B84" s="91" t="s">
        <v>209</v>
      </c>
      <c r="C84" s="92">
        <v>2024</v>
      </c>
      <c r="D84" s="97"/>
      <c r="E84" s="95">
        <v>7.0000000000000001E-3</v>
      </c>
      <c r="F84" s="98">
        <f t="shared" si="19"/>
        <v>-13213.624191225659</v>
      </c>
      <c r="G84" s="112">
        <f t="shared" si="20"/>
        <v>-92.495369338579621</v>
      </c>
      <c r="H84" s="99">
        <f t="shared" si="21"/>
        <v>-13306.119560564239</v>
      </c>
      <c r="I84" s="76">
        <f t="shared" si="22"/>
        <v>76</v>
      </c>
      <c r="J84" s="96"/>
    </row>
    <row r="85" spans="1:10">
      <c r="A85" s="76">
        <f t="shared" si="18"/>
        <v>77</v>
      </c>
      <c r="B85" s="91" t="s">
        <v>210</v>
      </c>
      <c r="C85" s="92">
        <v>2024</v>
      </c>
      <c r="D85" s="97"/>
      <c r="E85" s="95">
        <v>7.1999999999999998E-3</v>
      </c>
      <c r="F85" s="98">
        <f t="shared" si="19"/>
        <v>-13306.119560564239</v>
      </c>
      <c r="G85" s="112">
        <f t="shared" si="20"/>
        <v>-95.804060836062519</v>
      </c>
      <c r="H85" s="99">
        <f t="shared" si="21"/>
        <v>-13401.923621400301</v>
      </c>
      <c r="I85" s="76">
        <f t="shared" si="22"/>
        <v>77</v>
      </c>
      <c r="J85" s="96"/>
    </row>
    <row r="86" spans="1:10">
      <c r="A86" s="76">
        <f t="shared" si="18"/>
        <v>78</v>
      </c>
      <c r="B86" s="91" t="s">
        <v>211</v>
      </c>
      <c r="C86" s="92">
        <v>2024</v>
      </c>
      <c r="D86" s="97"/>
      <c r="E86" s="95">
        <v>7.0000000000000001E-3</v>
      </c>
      <c r="F86" s="98">
        <f t="shared" si="19"/>
        <v>-13401.923621400301</v>
      </c>
      <c r="G86" s="112">
        <f t="shared" si="20"/>
        <v>-93.813465349802115</v>
      </c>
      <c r="H86" s="99">
        <f t="shared" si="21"/>
        <v>-13495.737086750103</v>
      </c>
      <c r="I86" s="76">
        <f t="shared" si="22"/>
        <v>78</v>
      </c>
      <c r="J86" s="96"/>
    </row>
    <row r="87" spans="1:10">
      <c r="A87" s="76">
        <f t="shared" si="18"/>
        <v>79</v>
      </c>
      <c r="B87" s="113" t="s">
        <v>212</v>
      </c>
      <c r="C87" s="114">
        <v>2024</v>
      </c>
      <c r="D87" s="115"/>
      <c r="E87" s="116">
        <v>7.1999999999999998E-3</v>
      </c>
      <c r="F87" s="117">
        <f t="shared" si="19"/>
        <v>-13495.737086750103</v>
      </c>
      <c r="G87" s="118">
        <f t="shared" si="20"/>
        <v>-97.169307024600741</v>
      </c>
      <c r="H87" s="119">
        <f t="shared" si="21"/>
        <v>-13592.906393774703</v>
      </c>
      <c r="I87" s="76">
        <f t="shared" si="22"/>
        <v>79</v>
      </c>
      <c r="J87" s="96"/>
    </row>
    <row r="88" spans="1:10">
      <c r="A88" s="76">
        <f t="shared" si="18"/>
        <v>80</v>
      </c>
      <c r="B88" s="91" t="s">
        <v>201</v>
      </c>
      <c r="C88" s="92">
        <v>2025</v>
      </c>
      <c r="D88" s="97"/>
      <c r="E88" s="95">
        <v>6.7999999999999996E-3</v>
      </c>
      <c r="F88" s="98">
        <f t="shared" si="19"/>
        <v>-13592.906393774703</v>
      </c>
      <c r="G88" s="112">
        <f t="shared" si="20"/>
        <v>-92.431763477667971</v>
      </c>
      <c r="H88" s="99">
        <f t="shared" si="21"/>
        <v>-13685.33815725237</v>
      </c>
      <c r="I88" s="76">
        <f t="shared" si="22"/>
        <v>80</v>
      </c>
      <c r="J88" s="96"/>
    </row>
    <row r="89" spans="1:10">
      <c r="A89" s="76">
        <f t="shared" si="18"/>
        <v>81</v>
      </c>
      <c r="B89" s="91" t="s">
        <v>202</v>
      </c>
      <c r="C89" s="92">
        <v>2025</v>
      </c>
      <c r="D89" s="97"/>
      <c r="E89" s="95">
        <v>6.1999999999999998E-3</v>
      </c>
      <c r="F89" s="98">
        <f t="shared" si="19"/>
        <v>-13685.33815725237</v>
      </c>
      <c r="G89" s="112">
        <f t="shared" si="20"/>
        <v>-84.84909657496469</v>
      </c>
      <c r="H89" s="99">
        <f t="shared" si="21"/>
        <v>-13770.187253827335</v>
      </c>
      <c r="I89" s="76">
        <f t="shared" si="22"/>
        <v>81</v>
      </c>
      <c r="J89" s="96"/>
    </row>
    <row r="90" spans="1:10">
      <c r="A90" s="76">
        <f t="shared" si="18"/>
        <v>82</v>
      </c>
      <c r="B90" s="91" t="s">
        <v>203</v>
      </c>
      <c r="C90" s="92">
        <v>2025</v>
      </c>
      <c r="D90" s="97"/>
      <c r="E90" s="95">
        <v>6.7999999999999996E-3</v>
      </c>
      <c r="F90" s="98">
        <f t="shared" si="19"/>
        <v>-13770.187253827335</v>
      </c>
      <c r="G90" s="112">
        <f t="shared" si="20"/>
        <v>-93.637273326025877</v>
      </c>
      <c r="H90" s="99">
        <f t="shared" si="21"/>
        <v>-13863.82452715336</v>
      </c>
      <c r="I90" s="76">
        <f t="shared" si="22"/>
        <v>82</v>
      </c>
      <c r="J90" s="96"/>
    </row>
    <row r="91" spans="1:10">
      <c r="A91" s="76">
        <f t="shared" si="18"/>
        <v>83</v>
      </c>
      <c r="B91" s="91" t="s">
        <v>204</v>
      </c>
      <c r="C91" s="92">
        <v>2025</v>
      </c>
      <c r="D91" s="97"/>
      <c r="E91" s="95">
        <v>6.1999999999999998E-3</v>
      </c>
      <c r="F91" s="98">
        <f t="shared" si="19"/>
        <v>-13863.82452715336</v>
      </c>
      <c r="G91" s="112">
        <f t="shared" si="20"/>
        <v>-85.95571206835082</v>
      </c>
      <c r="H91" s="99">
        <f t="shared" si="21"/>
        <v>-13949.780239221711</v>
      </c>
      <c r="I91" s="76">
        <f t="shared" si="22"/>
        <v>83</v>
      </c>
      <c r="J91" s="96"/>
    </row>
    <row r="92" spans="1:10">
      <c r="A92" s="76">
        <f t="shared" si="18"/>
        <v>84</v>
      </c>
      <c r="B92" s="91" t="s">
        <v>205</v>
      </c>
      <c r="C92" s="92">
        <v>2025</v>
      </c>
      <c r="D92" s="97"/>
      <c r="E92" s="95">
        <v>6.4000000000000003E-3</v>
      </c>
      <c r="F92" s="98">
        <f t="shared" si="19"/>
        <v>-13949.780239221711</v>
      </c>
      <c r="G92" s="112">
        <f t="shared" si="20"/>
        <v>-89.278593531018956</v>
      </c>
      <c r="H92" s="99">
        <f t="shared" si="21"/>
        <v>-14039.058832752729</v>
      </c>
      <c r="I92" s="76">
        <f t="shared" si="22"/>
        <v>84</v>
      </c>
      <c r="J92" s="96"/>
    </row>
    <row r="93" spans="1:10">
      <c r="A93" s="76">
        <f t="shared" si="18"/>
        <v>85</v>
      </c>
      <c r="B93" s="91" t="s">
        <v>206</v>
      </c>
      <c r="C93" s="92">
        <v>2025</v>
      </c>
      <c r="D93" s="97"/>
      <c r="E93" s="95">
        <v>6.1999999999999998E-3</v>
      </c>
      <c r="F93" s="98">
        <f t="shared" si="19"/>
        <v>-14039.058832752729</v>
      </c>
      <c r="G93" s="112">
        <f t="shared" si="20"/>
        <v>-87.042164763066921</v>
      </c>
      <c r="H93" s="99">
        <f t="shared" si="21"/>
        <v>-14126.100997515796</v>
      </c>
      <c r="I93" s="76">
        <f t="shared" si="22"/>
        <v>85</v>
      </c>
      <c r="J93" s="96"/>
    </row>
    <row r="94" spans="1:10">
      <c r="A94" s="76">
        <f t="shared" si="18"/>
        <v>86</v>
      </c>
      <c r="B94" s="91" t="s">
        <v>207</v>
      </c>
      <c r="C94" s="92">
        <v>2025</v>
      </c>
      <c r="D94" s="97"/>
      <c r="E94" s="315">
        <v>6.7999999999999996E-3</v>
      </c>
      <c r="F94" s="98">
        <f t="shared" si="19"/>
        <v>-14126.100997515796</v>
      </c>
      <c r="G94" s="112">
        <f t="shared" si="20"/>
        <v>-96.057486783107407</v>
      </c>
      <c r="H94" s="99">
        <f t="shared" si="21"/>
        <v>-14222.158484298903</v>
      </c>
      <c r="I94" s="76">
        <f t="shared" si="22"/>
        <v>86</v>
      </c>
      <c r="J94" s="96"/>
    </row>
    <row r="95" spans="1:10">
      <c r="A95" s="76">
        <f t="shared" si="18"/>
        <v>87</v>
      </c>
      <c r="B95" s="91" t="s">
        <v>208</v>
      </c>
      <c r="C95" s="92">
        <v>2025</v>
      </c>
      <c r="D95" s="97"/>
      <c r="E95" s="315">
        <v>6.7999999999999996E-3</v>
      </c>
      <c r="F95" s="98">
        <f t="shared" si="19"/>
        <v>-14222.158484298903</v>
      </c>
      <c r="G95" s="112">
        <f t="shared" si="20"/>
        <v>-96.71067769323254</v>
      </c>
      <c r="H95" s="99">
        <f t="shared" si="21"/>
        <v>-14318.869161992136</v>
      </c>
      <c r="I95" s="76">
        <f t="shared" si="22"/>
        <v>87</v>
      </c>
      <c r="J95" s="96"/>
    </row>
    <row r="96" spans="1:10">
      <c r="A96" s="76">
        <f t="shared" si="18"/>
        <v>88</v>
      </c>
      <c r="B96" s="91" t="s">
        <v>209</v>
      </c>
      <c r="C96" s="92">
        <v>2025</v>
      </c>
      <c r="D96" s="97"/>
      <c r="E96" s="315">
        <v>6.7999999999999996E-3</v>
      </c>
      <c r="F96" s="98">
        <f t="shared" si="19"/>
        <v>-14318.869161992136</v>
      </c>
      <c r="G96" s="112">
        <f t="shared" si="20"/>
        <v>-97.368310301546515</v>
      </c>
      <c r="H96" s="99">
        <f t="shared" si="21"/>
        <v>-14416.237472293682</v>
      </c>
      <c r="I96" s="76">
        <f t="shared" si="22"/>
        <v>88</v>
      </c>
      <c r="J96" s="96"/>
    </row>
    <row r="97" spans="1:11">
      <c r="A97" s="76">
        <f t="shared" si="18"/>
        <v>89</v>
      </c>
      <c r="B97" s="91" t="s">
        <v>210</v>
      </c>
      <c r="C97" s="92">
        <v>2025</v>
      </c>
      <c r="D97" s="97"/>
      <c r="E97" s="315">
        <v>6.7999999999999996E-3</v>
      </c>
      <c r="F97" s="98">
        <f t="shared" si="19"/>
        <v>-14416.237472293682</v>
      </c>
      <c r="G97" s="112">
        <f t="shared" si="20"/>
        <v>-98.030414811597026</v>
      </c>
      <c r="H97" s="99">
        <f t="shared" si="21"/>
        <v>-14514.267887105279</v>
      </c>
      <c r="I97" s="76">
        <f t="shared" si="22"/>
        <v>89</v>
      </c>
      <c r="J97" s="96"/>
    </row>
    <row r="98" spans="1:11">
      <c r="A98" s="76">
        <f t="shared" si="18"/>
        <v>90</v>
      </c>
      <c r="B98" s="91" t="s">
        <v>211</v>
      </c>
      <c r="C98" s="92">
        <v>2025</v>
      </c>
      <c r="D98" s="97"/>
      <c r="E98" s="315">
        <v>6.7999999999999996E-3</v>
      </c>
      <c r="F98" s="98">
        <f t="shared" si="19"/>
        <v>-14514.267887105279</v>
      </c>
      <c r="G98" s="112">
        <f t="shared" si="20"/>
        <v>-98.697021632315895</v>
      </c>
      <c r="H98" s="99">
        <f t="shared" si="21"/>
        <v>-14612.964908737595</v>
      </c>
      <c r="I98" s="76">
        <f t="shared" si="22"/>
        <v>90</v>
      </c>
      <c r="J98" s="96"/>
    </row>
    <row r="99" spans="1:11">
      <c r="A99" s="76">
        <f t="shared" si="18"/>
        <v>91</v>
      </c>
      <c r="B99" s="113" t="s">
        <v>212</v>
      </c>
      <c r="C99" s="114">
        <v>2025</v>
      </c>
      <c r="D99" s="115"/>
      <c r="E99" s="315">
        <v>6.7999999999999996E-3</v>
      </c>
      <c r="F99" s="117">
        <f t="shared" si="19"/>
        <v>-14612.964908737595</v>
      </c>
      <c r="G99" s="118">
        <f t="shared" si="20"/>
        <v>-99.368161379415639</v>
      </c>
      <c r="H99" s="119">
        <f t="shared" si="21"/>
        <v>-14712.333070117011</v>
      </c>
      <c r="I99" s="76">
        <f t="shared" si="22"/>
        <v>91</v>
      </c>
      <c r="J99" s="96"/>
    </row>
    <row r="100" spans="1:11" ht="16.5" thickBot="1">
      <c r="A100" s="76">
        <f t="shared" si="18"/>
        <v>92</v>
      </c>
      <c r="D100" s="120">
        <f>SUM(D16:D99)</f>
        <v>-10191.351483292654</v>
      </c>
      <c r="E100" s="100"/>
      <c r="F100" s="101"/>
      <c r="G100" s="121">
        <f>SUM(G16:G99)</f>
        <v>-4520.9815868243613</v>
      </c>
      <c r="H100" s="102"/>
      <c r="I100" s="76">
        <f t="shared" si="22"/>
        <v>92</v>
      </c>
      <c r="K100" s="147"/>
    </row>
    <row r="101" spans="1:11" ht="16.5" thickTop="1">
      <c r="D101" s="103"/>
      <c r="E101" s="103"/>
      <c r="F101" s="103"/>
      <c r="G101" s="104"/>
      <c r="H101" s="104"/>
    </row>
    <row r="102" spans="1:11" ht="18.75">
      <c r="A102" s="105">
        <v>1</v>
      </c>
      <c r="B102" s="79" t="s">
        <v>213</v>
      </c>
      <c r="C102" s="106"/>
    </row>
    <row r="103" spans="1:11" ht="18.75">
      <c r="A103" s="105">
        <v>2</v>
      </c>
      <c r="B103" s="79" t="s">
        <v>214</v>
      </c>
    </row>
    <row r="104" spans="1:11" ht="18.75">
      <c r="A104" s="105">
        <v>3</v>
      </c>
      <c r="B104" s="79" t="s">
        <v>215</v>
      </c>
    </row>
    <row r="105" spans="1:11">
      <c r="B105" s="79" t="s">
        <v>216</v>
      </c>
    </row>
    <row r="106" spans="1:11">
      <c r="A106" s="142"/>
      <c r="B106" s="143" t="s">
        <v>228</v>
      </c>
      <c r="C106" s="143"/>
    </row>
    <row r="107" spans="1:11">
      <c r="A107" s="144"/>
      <c r="B107" s="145" t="s">
        <v>229</v>
      </c>
      <c r="C107" s="145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44" orientation="portrait" r:id="rId1"/>
  <headerFooter scaleWithDoc="0" alignWithMargins="0"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0F7A-91FE-48E8-B9D7-0F72E1A58E42}">
  <sheetPr>
    <pageSetUpPr fitToPage="1"/>
  </sheetPr>
  <dimension ref="A1:P56"/>
  <sheetViews>
    <sheetView zoomScaleNormal="100" workbookViewId="0">
      <selection activeCell="B3" sqref="B3"/>
    </sheetView>
  </sheetViews>
  <sheetFormatPr defaultRowHeight="15"/>
  <cols>
    <col min="1" max="1" width="6" customWidth="1"/>
  </cols>
  <sheetData>
    <row r="1" spans="1:1">
      <c r="A1" s="146" t="s">
        <v>231</v>
      </c>
    </row>
    <row r="55" spans="16:16">
      <c r="P55" s="146"/>
    </row>
    <row r="56" spans="16:16">
      <c r="P56" s="146"/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B62AD1-199F-4CD8-8E6A-870E5E9A7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13B3B9-87C6-4A42-8C75-02B6AB4D9C35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d3533485-01ac-4c85-a144-d07c02817ce0"/>
    <ds:schemaRef ds:uri="6fc4548d-ff52-42f9-a254-3bffe515715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Pg1 TO5 C3 FERC Adder Refund</vt:lpstr>
      <vt:lpstr>Pg2 BK-1 Comparison TO5 C3</vt:lpstr>
      <vt:lpstr>Pg3 BK-1 TO5 C3_Revised</vt:lpstr>
      <vt:lpstr>Pg4 BK-1 TO5 C3_As Filed</vt:lpstr>
      <vt:lpstr>Pg5 Rev Stmt AV</vt:lpstr>
      <vt:lpstr>Pg6 Stmt AV_As Filed</vt:lpstr>
      <vt:lpstr>Pg7 TO5 C3 Int Calc</vt:lpstr>
      <vt:lpstr>FERC Interest Rates</vt:lpstr>
      <vt:lpstr>'Pg2 BK-1 Comparison TO5 C3'!Print_Area</vt:lpstr>
      <vt:lpstr>'Pg3 BK-1 TO5 C3_Revised'!Print_Area</vt:lpstr>
      <vt:lpstr>'Pg4 BK-1 TO5 C3_As Filed'!Print_Area</vt:lpstr>
      <vt:lpstr>'Pg5 Rev Stmt AV'!Print_Area</vt:lpstr>
      <vt:lpstr>'Pg6 Stmt AV_As Filed'!Print_Area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2025-06-10T13:18:01Z</cp:lastPrinted>
  <dcterms:created xsi:type="dcterms:W3CDTF">2021-03-15T22:51:55Z</dcterms:created>
  <dcterms:modified xsi:type="dcterms:W3CDTF">2025-06-10T13:22:14Z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</Properties>
</file>